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15" tabRatio="415" firstSheet="5" activeTab="5"/>
  </bookViews>
  <sheets>
    <sheet name="Development 7.5.11 Gantt Chart" sheetId="16" r:id="rId1"/>
    <sheet name="Testing 7.5.11 Gantt Chart" sheetId="17" r:id="rId2"/>
    <sheet name="7.5.11 Points" sheetId="18" r:id="rId3"/>
    <sheet name="ExeTestingPoints" sheetId="23" r:id="rId4"/>
    <sheet name="Sheet2" sheetId="19" r:id="rId5"/>
    <sheet name="TestingWeeklyPlanning" sheetId="22" r:id="rId6"/>
  </sheets>
  <definedNames>
    <definedName name="_xlnm.Print_Titles" localSheetId="0">'Development 7.5.11 Gantt Chart'!$4:$7</definedName>
    <definedName name="_xlnm.Print_Titles" localSheetId="1">'Testing 7.5.11 Gantt Chart'!$5:$8</definedName>
    <definedName name="Project_Start" localSheetId="0">'Development 7.5.11 Gantt Chart'!$C$4</definedName>
    <definedName name="Project_Start" localSheetId="1">'Testing 7.5.11 Gantt Chart'!$C$5</definedName>
    <definedName name="Project_Start">#REF!</definedName>
    <definedName name="Scrolling_Increment" localSheetId="0">'Development 7.5.11 Gantt Chart'!$C$5</definedName>
    <definedName name="Scrolling_Increment" localSheetId="1">'Testing 7.5.11 Gantt Chart'!$C$6</definedName>
    <definedName name="Scrolling_Increment">#REF!</definedName>
    <definedName name="Today" localSheetId="0">TODAY()</definedName>
    <definedName name="Today" localSheetId="1">TODAY()</definedName>
  </definedNames>
  <calcPr calcId="144525"/>
</workbook>
</file>

<file path=xl/sharedStrings.xml><?xml version="1.0" encoding="utf-8"?>
<sst xmlns="http://schemas.openxmlformats.org/spreadsheetml/2006/main" count="324">
  <si>
    <t>PROJECT: VERSION 7.5.11</t>
  </si>
  <si>
    <t>Nutec Infotech Pvt Ltd</t>
  </si>
  <si>
    <t>Legend:</t>
  </si>
  <si>
    <t>On track</t>
  </si>
  <si>
    <t>Low risk</t>
  </si>
  <si>
    <t>Med risk</t>
  </si>
  <si>
    <t>High risk</t>
  </si>
  <si>
    <t>Unassigned</t>
  </si>
  <si>
    <t>Development Team</t>
  </si>
  <si>
    <t>Project  start date:</t>
  </si>
  <si>
    <t>Scrolling increment:</t>
  </si>
  <si>
    <t>Milestone description</t>
  </si>
  <si>
    <t>Category</t>
  </si>
  <si>
    <t>Progress</t>
  </si>
  <si>
    <t>Start</t>
  </si>
  <si>
    <t>Remarks</t>
  </si>
  <si>
    <t>Bug Id</t>
  </si>
  <si>
    <t>Days</t>
  </si>
  <si>
    <t>SPRINT - 1(July Fourth Week 18 July to 21 July)</t>
  </si>
  <si>
    <t>ICE MAKE-In sales order if we select payment terms and in invoice payment terms is different then net sales amount differnce is coming in the form.</t>
  </si>
  <si>
    <t>Milestone</t>
  </si>
  <si>
    <t>Completed</t>
  </si>
  <si>
    <t>20220721-003</t>
  </si>
  <si>
    <t>C Suma bhai-Print document working while save the sales invoice.</t>
  </si>
  <si>
    <t>C Suma bhai-Sales Invoice generate through Mobile App( Final point is pending salesinvoicefinancedetails and salesinvoice header table is wrong)</t>
  </si>
  <si>
    <t>High Risk</t>
  </si>
  <si>
    <t>Return</t>
  </si>
  <si>
    <t>20221003-001</t>
  </si>
  <si>
    <t>C Suma bhai-Branch Receipt pending list comes and save in the system.</t>
  </si>
  <si>
    <t>Additional Task Covered</t>
  </si>
  <si>
    <t>Prasad-without selecting manufacturing indent check box and also system not validate and allow to save forecast document</t>
  </si>
  <si>
    <t>20230523-002</t>
  </si>
  <si>
    <t xml:space="preserve">Highcool-Add multiple items add in forecast </t>
  </si>
  <si>
    <t>20233105-003</t>
  </si>
  <si>
    <t>Prasad-if forecast document save without selecting manufacturing indent check box then if we edit/amend same forecast document and select the manufacturing indent check box then system allow to select and save the document</t>
  </si>
  <si>
    <t>SPRINT - 2(July Fifth Week 24 July to 28 July)</t>
  </si>
  <si>
    <t>Return(It comes from last sprint)</t>
  </si>
  <si>
    <t>Prasad - When we set authorization on purchase order cancellation category and do the pruchase order cancellation against po  then system does not allow to edit/amend.cancel po document untill and unless its authorized.</t>
  </si>
  <si>
    <t>Goal</t>
  </si>
  <si>
    <t>Alps - When we do the Holiday setup for all the emplyee and If any Employee comes on holiday then while impoting data from SQL Present (P) should be applicable for that employe on respective holiday.</t>
  </si>
  <si>
    <t>Prakash - when we are generate payroll conformation that time half day is not consider in present day .</t>
  </si>
  <si>
    <t>20230228-002</t>
  </si>
  <si>
    <t>Prakash - Item Amount Calculate wrong in process receipt form</t>
  </si>
  <si>
    <t>20200916-004</t>
  </si>
  <si>
    <t>Aeron - Holiday shift should not counted in the Process Schedule form.</t>
  </si>
  <si>
    <t>Aeron - Process scheculer same date will not consider in that form</t>
  </si>
  <si>
    <t>SPRINT - 3(August First  Week 01 Aug to 4 August)</t>
  </si>
  <si>
    <t>Shit to next sprint due to suma bhai work</t>
  </si>
  <si>
    <t>Additional Task Done Which is not Planned</t>
  </si>
  <si>
    <t>Self- Some field value not save in policy table (20191224-001)</t>
  </si>
  <si>
    <t>Self - When we create new document and enter party name after that company,branch,division does not lock.</t>
  </si>
  <si>
    <t>C Suma bhai - Create pdf for branch issue ,branch receipt  and sales invoice.(20230804-001)</t>
  </si>
  <si>
    <t>SPRINT - 4(August Second  Week 07 Aug to 11 August )</t>
  </si>
  <si>
    <t xml:space="preserve">C Suma bhai - Create generic report API (20230807-001)                                        1)Analysis reports list of reports service creation                                                       2)Document level reports list service creation.                                                              3)Generic report pdf creation.                                                      </t>
  </si>
  <si>
    <t>New Point Comes in Sprint</t>
  </si>
  <si>
    <t>Coding Done checkin on Wednesday</t>
  </si>
  <si>
    <t>Shifted in Fourth Week</t>
  </si>
  <si>
    <t>Shifted in Next Sprint</t>
  </si>
  <si>
    <t>ICE MAKE - 20220201-003 When we create godown issue based on the indent then form will be slow</t>
  </si>
  <si>
    <t>SPRINT - 5(August Third  Week 14 Aug to 18 August )</t>
  </si>
  <si>
    <t>Coding Done in a Return process</t>
  </si>
  <si>
    <t>SANGIR PLASTICS PVT. LTD.-In Po Case Alternet Unit Use And Grn Delete That Time Pending Not Proper Update In Purchaseorderdetaiilstable</t>
  </si>
  <si>
    <t>Aeron - Inida mart api not working</t>
  </si>
  <si>
    <t>We missed in last week so inclued in that week</t>
  </si>
  <si>
    <t xml:space="preserve">Company not able to create </t>
  </si>
  <si>
    <t>SPRINT - 6(August Fourth  Week 21 Aug to 25 August )</t>
  </si>
  <si>
    <t>Prasad- When stock is taken in alternate unit and issue in alternate unit then validation occurred " available quantity is not updated properly.</t>
  </si>
  <si>
    <t>InProcess</t>
  </si>
  <si>
    <t>Aeron - Process scheculer same date will not consider in that form.</t>
  </si>
  <si>
    <t>C suma bhai - write log for all forms.</t>
  </si>
  <si>
    <t>Esperer- After save document not set previous company name ,branch name,division name and cateory on all fomr</t>
  </si>
  <si>
    <t>C suma bhai - create a generic reports API (Return)</t>
  </si>
  <si>
    <t>When we create sales invoice through mobile app then search criterial is not working .</t>
  </si>
  <si>
    <t>Esperer-Improved the performance in the sales inquiry form.</t>
  </si>
  <si>
    <t>Fabtech - System showing error while retreiving one document. Day Report form problem.</t>
  </si>
  <si>
    <t>Fabtech- Solved the fabtech restriction relevant issue online.</t>
  </si>
  <si>
    <t>SPRINT - 7(August Fourth  Week 28 Aug to 1 September )</t>
  </si>
  <si>
    <t>Ayushakti-While deleting sales invoice pending quantity update wrong in the sales order table .</t>
  </si>
  <si>
    <t>InProcess(Planned in the Next Version)</t>
  </si>
  <si>
    <t>Esperer - In sales order performance relevant issue solved.</t>
  </si>
  <si>
    <t>IceMake - parameter of party account masterid and batch no is not working in complain inward.</t>
  </si>
  <si>
    <t>Self - Returnable Receipt add quantity more than pending quantity and save document that time error message comes .</t>
  </si>
  <si>
    <t>Self - Error message displays when select party name in fixed deposit receipt interest.</t>
  </si>
  <si>
    <t>ReWork/Return Consideration/Urgent Bug Consideration</t>
  </si>
  <si>
    <t xml:space="preserve">We consider date from 21 August to 4 September+Plus testing team will done the testing after the week development </t>
  </si>
  <si>
    <t>Version Released Date On Or Before  05 September (We tried to complete on before that date )</t>
  </si>
  <si>
    <t>Task 3</t>
  </si>
  <si>
    <t>Testing Team</t>
  </si>
  <si>
    <t>Return(Not come from development</t>
  </si>
  <si>
    <t>Not come from development</t>
  </si>
  <si>
    <t>Additional Task Comes and Start the work</t>
  </si>
  <si>
    <t>All BUGS EXE Testing by testing team.(Version 7.5.10)</t>
  </si>
  <si>
    <t>Additional</t>
  </si>
  <si>
    <t>Prasad - When we set authorization on purchase order cancellation category and do the pruchase order cancellation against po  then system does not allow to edit/amend.cancel po document untill and unless its authorized. (20230519-001)</t>
  </si>
  <si>
    <t>SPRINT - 3(August First  Week 01 Aug to 4 August and 31 July)</t>
  </si>
  <si>
    <t>C Suma bhai - In Mobile app should not use in proper connection strin(20230727-001)</t>
  </si>
  <si>
    <t>Prasad - When we import excel sheet in purchase indent form that time excel sheet duplicate item validations.</t>
  </si>
  <si>
    <t>When we configure Tax master id in the export with out payment tab after save tick remove automatically.</t>
  </si>
  <si>
    <t>SPRINT - 4(7 August - 11 August)</t>
  </si>
  <si>
    <t>Verify Once By Rangani</t>
  </si>
  <si>
    <t>C Suma bhai - Create generic report API (20230807-001)</t>
  </si>
  <si>
    <t>Comes on last Thursday</t>
  </si>
  <si>
    <t>Return comes on last Friday</t>
  </si>
  <si>
    <t>SPRINT - 5(14 August - 18 August)</t>
  </si>
  <si>
    <t>InProcess Development</t>
  </si>
  <si>
    <t>Esperer- After save document not set previous company name ,branch name,division name and cateory on all form.</t>
  </si>
  <si>
    <t>Aeron - In item master need to increase length of item name field for and alternate name move to right side.</t>
  </si>
  <si>
    <t>Bug/Enhancement Pre Testing</t>
  </si>
  <si>
    <t>SrNo</t>
  </si>
  <si>
    <t>TicketDescription</t>
  </si>
  <si>
    <t>Status</t>
  </si>
  <si>
    <t>Done</t>
  </si>
  <si>
    <t>check in</t>
  </si>
  <si>
    <t>additional</t>
  </si>
  <si>
    <t>Next Version</t>
  </si>
  <si>
    <t>1)Analysis reports list of reports service creation</t>
  </si>
  <si>
    <t>2)Document level reports list service creation</t>
  </si>
  <si>
    <t>In Process</t>
  </si>
  <si>
    <t>next week</t>
  </si>
  <si>
    <t>3)Generic report pdf creation.</t>
  </si>
  <si>
    <t>testing</t>
  </si>
  <si>
    <t>PRASHANT [PRASAD]-When we are create GRN form select item and tick fill qty that time system take much more time</t>
  </si>
  <si>
    <t>PRASHANT [PRASAD]-In GSTR1 cancelled document count some times show and some time not show in the document required TAB</t>
  </si>
  <si>
    <t xml:space="preserve">Kaushal </t>
  </si>
  <si>
    <t>PRASHANT [PRASAD]-when we are import exel sheet in  purchase indent form that time exel sheet duplication itemname validation .</t>
  </si>
  <si>
    <t>PRASHANT [PRASAD]-When we cancelled E-Invoice from Einvoice Cancellation document Auto punch  should be optional</t>
  </si>
  <si>
    <t>Kaushal  (August Second week 07 Aug to 11 August)</t>
  </si>
  <si>
    <t>PRASHANT [PRASAD]-When we create Einvoice data using create E-way bill that time transaction type wrong pass Ex.'Combition of 1 &amp; 2'</t>
  </si>
  <si>
    <t>Kaushal (August Second week 07 Aug to 11 August)</t>
  </si>
  <si>
    <t>PRASHANT [PRASAD]-when we configured tax masterid in the Export withoutpayment tab  after save ticke removed automatically.</t>
  </si>
  <si>
    <t>BIO RED-when we are create godown issue &gt;&gt; add multiple item and save the document that time system is taking too much time for save the document</t>
  </si>
  <si>
    <t>20230725-002  =&gt; Unable to generate Reports and not able to authorize document in FTCPL (Fabtech)</t>
  </si>
  <si>
    <t>20230725-001  =&gt; When one time generates the B2CS generates and then uploads perfectly but when the delete and uploading duplicate entry (IceMake)</t>
  </si>
  <si>
    <t>Sprint -5(August Third week  14 Aug to 18 August)</t>
  </si>
  <si>
    <t>20230731-001  =&gt; In material request of complaint inward/Complaint management  rate column required and price should come from price list ( As our spare items are price listed) (Same rate should come in visit report &amp; Change should be possible) (IceMake)</t>
  </si>
  <si>
    <t>Sprint -5(August Third week  14 Aug to 18 August )</t>
  </si>
  <si>
    <t>AMD-TraceInformation table for all transaction forms transaction type tab account name data is not joined.</t>
  </si>
  <si>
    <t>If possible then we will do otherwise we will consider next version</t>
  </si>
  <si>
    <t>Sprint -4 (August Second week 07 Aug to 11 August)</t>
  </si>
  <si>
    <t>PRIMA AUTOMATION</t>
  </si>
  <si>
    <t>Grn Seen At Bank Payment After Grn Base Return</t>
  </si>
  <si>
    <t>PRIMA AUTOMATION-Grn Seen At Bank Payment After Grn Base Return</t>
  </si>
  <si>
    <t>BALARK</t>
  </si>
  <si>
    <t>when we create mrp against mrp jobwork indent and select item that time error is showing please select at least one row for workorder</t>
  </si>
  <si>
    <t>BALARK-when we create mrp against mrp jobwork indent and select item that time error is showing please select at least one row for workorder</t>
  </si>
  <si>
    <t>PRASHANT [PRASAD]</t>
  </si>
  <si>
    <t>When we are create GRN form select item and tick fill qty that time system take much more time</t>
  </si>
  <si>
    <t>In GSTR1 cancelled document count some times show and some time not show in the document required TAB</t>
  </si>
  <si>
    <t>when we are import exel sheet in  purchase indent form that time exel sheet duplication itemname validation .</t>
  </si>
  <si>
    <t>when we configured tax masterid in the Export withoutpayment tab  after save ticke removed automatically.</t>
  </si>
  <si>
    <t>PRASHANT [PRASAD]-when we configured tax masterid in the Export withoutpayment tab  after save ticke removed automatically.</t>
  </si>
  <si>
    <t>When we cancelled E-Invoice from Einvoice Cancellation document Auto punch  should be optional</t>
  </si>
  <si>
    <t>When we create Einvoice data using create E-way bill that time transaction type wrong pass Ex.'Combition of 1 &amp; 2'</t>
  </si>
  <si>
    <t>when we configured tax masterid in the Export withoutpayment tab  after save ticke removed automatically.</t>
  </si>
  <si>
    <t>SELF</t>
  </si>
  <si>
    <t>ESPERER - Pending point of Reference Transaction form</t>
  </si>
  <si>
    <t>SELF-ESPERER - Pending point of Reference Transaction form</t>
  </si>
  <si>
    <t>when we are import exel sheet in  purchase indent form that time exel sheet duplication itemname validation .</t>
  </si>
  <si>
    <t>PRASHANT [PRASAD]-when we are import exel sheet in  purchase indent form that time exel sheet duplication itemname validation .</t>
  </si>
  <si>
    <t>BIO RED</t>
  </si>
  <si>
    <t>when we are create godown issue &gt;&gt; add multiple item and save the document that time system is taking too much time for save the document</t>
  </si>
  <si>
    <t>SANGIR PLASTICS PVT. LTD.</t>
  </si>
  <si>
    <t>In Po Case Alternet Unit Use And Grn Delete That Time Pending Not Proper Update In Purchaseorderdetaiilstable</t>
  </si>
  <si>
    <t>BALARK-when we create mrp against mrp jobwork indent and select item that time error is showing please select at least one row for workorder.</t>
  </si>
  <si>
    <t>Testing Team Planning</t>
  </si>
  <si>
    <t>Team Leader</t>
  </si>
  <si>
    <t>Rangani Vijay</t>
  </si>
  <si>
    <t>Testing Executive</t>
  </si>
  <si>
    <t>Kinjal Jani</t>
  </si>
  <si>
    <t>Yuraj</t>
  </si>
  <si>
    <t>Vivek</t>
  </si>
  <si>
    <t>Total Hours</t>
  </si>
  <si>
    <t>207 Hrs</t>
  </si>
  <si>
    <t>Description</t>
  </si>
  <si>
    <t>C suma bhai : Branch Receipt Generate through mobile app (20230713-001)</t>
  </si>
  <si>
    <t>Approval Done</t>
  </si>
  <si>
    <t>When we do the holiday setup for all the employee and if any employee comes on holiday then while importing data from sql present should be applicable for that employee on respective holiday (20230324-004)</t>
  </si>
  <si>
    <t>C suma bhai : sales invoice generate through mobileapp</t>
  </si>
  <si>
    <t>Given the support to support team for the operational queries.</t>
  </si>
  <si>
    <t>Given the support to development team if they stuck some functional queries</t>
  </si>
  <si>
    <t>Meeeting with Kashif bhai and Kinjal for weekly planning.</t>
  </si>
  <si>
    <t>Training to our team members for better improvements.</t>
  </si>
  <si>
    <t>Solved the doubts of our team members.</t>
  </si>
  <si>
    <t>We planned daily for our daily tasks and check the queries.</t>
  </si>
  <si>
    <t>We will discuss with hetal sir regarding any bugs/enhancement relevant queries or functional changes.</t>
  </si>
  <si>
    <t>SPRINT - 7(August Fourth  Week 28 Aug to 01 September )</t>
  </si>
  <si>
    <t>144 Hrs</t>
  </si>
  <si>
    <t>We will do the exe testing of the  bugs which is we shown below :</t>
  </si>
  <si>
    <t>Given the support to support team for the client relevant queries.</t>
  </si>
  <si>
    <t>Given the support to our internal team if they stuck some coding relevant  queries.</t>
  </si>
  <si>
    <t>Meeeting with Kashif bhai and Kinjal for weekly planning</t>
  </si>
  <si>
    <t>Given the support to testing team if they ask some queries.Either it will be return bug query or something else.</t>
  </si>
  <si>
    <t>Nimbus - When we are trying to edit/amend of sales invoice base return document then system is show validation message "Previous document is being amend after create this document "</t>
  </si>
  <si>
    <t>EXE TESTING POINTS</t>
  </si>
  <si>
    <t>SPRINT - 8(04 September - 8 September )</t>
  </si>
  <si>
    <t>135 Hrs</t>
  </si>
  <si>
    <t xml:space="preserve">Exe Testing of Pending ALL Bugs </t>
  </si>
  <si>
    <t>only pending exe testing of process schedule enhancement</t>
  </si>
  <si>
    <t>Prasad - In returnable receipt issue based item code and item name is not sorting properly.</t>
  </si>
  <si>
    <t>C Suma bhai - We want to include document level discount coloumn in sales invoice mobile app.</t>
  </si>
  <si>
    <t>Senor - yearid not consider in udf formula in reference transaction.</t>
  </si>
  <si>
    <t>Senor - we need to open udf in sales followup at document level with following criteria dropdown, onthefly and need to insert query in result set.</t>
  </si>
  <si>
    <t>Create a Enhancment Note of Version 7.5.11</t>
  </si>
  <si>
    <t>Update a version in netpc and also check the version,create a company also.</t>
  </si>
  <si>
    <t>Given the support to development team regarding functional query, some doubt regarding bug / enhancement &amp; case of bug.</t>
  </si>
  <si>
    <t>2.5 hours</t>
  </si>
  <si>
    <t>1 hours</t>
  </si>
  <si>
    <t>Prepare Weekly planning sheet</t>
  </si>
  <si>
    <t>2 hours</t>
  </si>
  <si>
    <t>Solved the doubts of our team members regarding some functionality of bug / enhancement, functional query for test bug, discuss regarding defect case ect...</t>
  </si>
  <si>
    <t>4 hours</t>
  </si>
  <si>
    <t>Given the support to support / implemenation team if they ask some queries regarding functionality, bugs &amp; enhancement ect...</t>
  </si>
  <si>
    <t>1.5 hours</t>
  </si>
  <si>
    <t>Mehta - In drop down list master want to add nature under ProspectMaster</t>
  </si>
  <si>
    <t>C Suma bhai - Mobile App : Issue occurs while login in sales invoice.</t>
  </si>
  <si>
    <t>ESPERER :- Item Specification Functionality Not Work In Sales Inquiry Form.</t>
  </si>
  <si>
    <t>PreTesting</t>
  </si>
  <si>
    <t>ESPERER :- Sales Inquiry &gt;&gt; In View Mode &gt;&gt; click on Terms And Condition Tab that time ERror Msg Display.</t>
  </si>
  <si>
    <t>ESPERER :- In Sales Inquiry Form UDF FieldType = Formula Not Work</t>
  </si>
  <si>
    <t>ESPERER :- In Sales Inquiry Form &gt;&gt; Edit Mode &gt; Enter Details Description / Remark and click on ok button of ItemDetails that time error show.</t>
  </si>
  <si>
    <t>ESPERER :- Item Change Time Quantity Not Reset in Sales Inquiry Form.</t>
  </si>
  <si>
    <t>SPRINT - 8(11 September - 15 September )</t>
  </si>
  <si>
    <t>180 Hrs</t>
  </si>
  <si>
    <t>Exe Testing of Process schedule enhancement &amp; new checking bugs</t>
  </si>
  <si>
    <t>Esperer - After save sales inquire document that time not set previous transaction currency.</t>
  </si>
  <si>
    <t>Mehta - prospect master nature field should be come in the drop down list master.</t>
  </si>
  <si>
    <t>Nimbus- In einvoice branch filter is not working other branch eninvoice is showing.</t>
  </si>
  <si>
    <t xml:space="preserve">Not Come For Testing </t>
  </si>
  <si>
    <t>Balark - When we open process issue doc. No 16943 error come 'Data table internal index is currepted - 5'</t>
  </si>
  <si>
    <t>Balark  -  if godown issue receipt is done against more than one indent then edit, amend &amp; delete button is hide when we retrive the document.</t>
  </si>
  <si>
    <t xml:space="preserve">RR kabel - Create new table for batch number, packing number generate new number from the effective date. </t>
  </si>
  <si>
    <t>Pending</t>
  </si>
  <si>
    <t>RR kable - our main stock view conver from view to sp</t>
  </si>
  <si>
    <t>Monthly KPI metting with niraj sir &amp; Prepare KPI Sheet</t>
  </si>
  <si>
    <t>3 hours</t>
  </si>
  <si>
    <t>Meeeting with Kashif bhai and Kinjal for weekly planning &amp; next version planning</t>
  </si>
  <si>
    <t>Weekly Functional Training</t>
  </si>
  <si>
    <t>Give Functional Training to developer</t>
  </si>
  <si>
    <t>4.5 hours</t>
  </si>
  <si>
    <t>Ice Make - Multi-selection of Item Master in All Indent form.</t>
  </si>
  <si>
    <t>SPRINT - 1(19 September - 23 September )</t>
  </si>
  <si>
    <t>156 Hrs</t>
  </si>
  <si>
    <t>Balark - When we create process receipt and change batch no and go to another tab than after system will change batch no....</t>
  </si>
  <si>
    <t>Kosambha - system dont carry forward udf data when both form have same udf name but field name is different.</t>
  </si>
  <si>
    <t>Esperer - Conversion Factor, Unit Quantity, Alternate Unit Quantity display wrong in sales quotation form.</t>
  </si>
  <si>
    <t>Prakash - When we are going to do payroll confirmation then system does not calculate the salary properly (i.e. Salary calculation on 15 day in place of 18 days).</t>
  </si>
  <si>
    <t>In Sales Invoice form &gt;&gt; copy transaction batch select &gt;&gt; refresh button click that time error show.</t>
  </si>
  <si>
    <t>Retrieve used unprocessreturn doc. that time delete button disable.</t>
  </si>
  <si>
    <t>Nimbus : when we are generate e invoice that time branch name is showing company name</t>
  </si>
  <si>
    <t>Ayushakti : Delete sales invoice time pending quantity update wrong in salesorderdetails table,</t>
  </si>
  <si>
    <t>C suma bhai - write log for all forms with details entry.</t>
  </si>
  <si>
    <t>Senor : In rate track when we select the check box of update master then system take too much time and time out error comes.</t>
  </si>
  <si>
    <t>Mehta : when we create sales invoice against visit report then open sales invoice base return form fill data and select item that time rate is showing zero in item details.</t>
  </si>
  <si>
    <t xml:space="preserve">InProcess </t>
  </si>
  <si>
    <t>Balark : If Godown Issue Receipt is done against more than one indent then edit, amend, delete button is hide when we retrive the document again.</t>
  </si>
  <si>
    <t>Icemake : when we edit or amend the product costing document and edit the rate or insert new item with rate and click on set button then net anount show zero value.</t>
  </si>
  <si>
    <t>Sales Invoice Base Return created against sales invoice that time delete button not disable in sales invoice form.</t>
  </si>
  <si>
    <t>2 hours &amp; 45 minutes</t>
  </si>
  <si>
    <t>1 hours &amp; 15 minutes</t>
  </si>
  <si>
    <t>2 hours &amp; 30 minutes</t>
  </si>
  <si>
    <t>3 hours &amp; 45 minutes</t>
  </si>
  <si>
    <t>1 hours &amp; 30 minutes</t>
  </si>
  <si>
    <t>3.5 hours</t>
  </si>
  <si>
    <t>0 hours</t>
  </si>
  <si>
    <t>SPRINT - 2(25 September - 29 September )</t>
  </si>
  <si>
    <t>Ice Make - Parameter of accountmasterid and batch no itemmasterid ,complain no,referenceid,is required to all tab of complain inward,complain management, visit report form.</t>
  </si>
  <si>
    <t>Self- Sales invoice base return created against sales invoice that time delete button disabled in sales invoice form</t>
  </si>
  <si>
    <t>Prasad - 20230801-001 When we issue for the raw material against any work order then also system shows the option ' Search Remove and Replace ' when we click on semi finish item in work order creation form .</t>
  </si>
  <si>
    <t>Bhagwati : Machine Disassmble i we transfer the assembly to another branch and system should track the original assembly unit.</t>
  </si>
  <si>
    <t>Ice Make  - when they create the costing entry the Net amount gets Zero when they click Item Process Rate then reflected (20230922-001</t>
  </si>
  <si>
    <t>Lonsen Kiri - Create a Service for the HDFC Bank utility.</t>
  </si>
  <si>
    <t>Nimus : When we are going to cancel invoice from ERP then in branch issue form Einvoice Cancel but new document no not generate</t>
  </si>
  <si>
    <t>Prepare Monthly KPI Sheet</t>
  </si>
  <si>
    <t>6 hours</t>
  </si>
  <si>
    <t>1 hours 30 minutes</t>
  </si>
  <si>
    <t>3 hours 30 minutes</t>
  </si>
  <si>
    <t>2 hours 50 minutes</t>
  </si>
  <si>
    <t>3 hours 10 minutes</t>
  </si>
  <si>
    <t>Ask to developer regarding doubt in new develop functionality in bug / enhancement (HDFCAPI Configuration)</t>
  </si>
  <si>
    <t>SPRINT - 3 (02 October - 6 October )</t>
  </si>
  <si>
    <t>Nimbus -Hi Support Team, We have generted a sales Supple Invoice from ERP. the system calculated wrong Tax value from ERP at the time of Einvoice generated. for your reference please find attached excel file.</t>
  </si>
  <si>
    <t>Balark - Main Item Group parameter should be fetch in sub item group. Regards, Suresh Nakum 7016909264 ( Bug Id : 20230427-001)</t>
  </si>
  <si>
    <t xml:space="preserve">Balark - Need filter for Equipment type and Group wise in Equipment tab in Process Master. </t>
  </si>
  <si>
    <t>Atkotiya : - when we hide item master purchase tab, 3 options 1) packing size 2) rate per unit 3) rate per alternate unit then system is getting over lap with 2 option,</t>
  </si>
  <si>
    <t>Balark -Hello, When we open document no 16943 in process issue then attached error occurred. we want to delete this document. Regards, Suresh Nakum 7016909264 (20230906-006)</t>
  </si>
  <si>
    <t>Lonson kiri : Sales Order Cancellation Form Require Search Function</t>
  </si>
  <si>
    <t>Self : In Visit Report after add compalin no. &amp; click on get data that time error message display</t>
  </si>
  <si>
    <t>Shree Bhagwati : in machine disassble we should do partial disassemble &amp; add new part to the assembly.</t>
  </si>
  <si>
    <t>Balark : System is not carry forwarding udf data when we make udf in replica's form.</t>
  </si>
  <si>
    <t>Madhav :- In Process  Receipt form &gt;&gt; Required Auto Increase Batch no with +1.</t>
  </si>
  <si>
    <t>Madhav :- In Process  Receipt form &gt;&gt; WorkOrderId, WorkOrderRaisedId, WorkOrderRaisedDetailsId Required in Batch Details Grid.</t>
  </si>
  <si>
    <t>Balark :- In Consumption Master &gt;&gt; in Process &gt;&gt; in Process Plan Tab &gt;&gt; required multi selection in equipment group &amp; equipment name.</t>
  </si>
  <si>
    <t>Mehta : - when we will create serialize number item's purchase invoice against grn that time system take too much time and get not-responding.</t>
  </si>
  <si>
    <t>Prima : - In FD Payment, when we clicko on finance effect tab then getting error 'Specified cast is not valid'</t>
  </si>
  <si>
    <t>2 hours 30 minutes</t>
  </si>
  <si>
    <t>45 minutes</t>
  </si>
  <si>
    <t>1 hours 45 minutes</t>
  </si>
  <si>
    <t>5 hours</t>
  </si>
  <si>
    <t>2 hours 45 minutes</t>
  </si>
  <si>
    <t>1 hours 40 minutes</t>
  </si>
  <si>
    <t>Meeeting with Kashif bhai and Kinjal for take bug/enhancement in version 7.5.12</t>
  </si>
  <si>
    <t>Functional Discussion with sir.</t>
  </si>
  <si>
    <t>SPRINT - 4 (09 October - 13 October )</t>
  </si>
  <si>
    <t>Testing Completed &amp; Approval pending</t>
  </si>
  <si>
    <t>Esperer :  Sales Inquiry &gt;&gt; In view mode &gt;&gt; click on terms and condition tab that time error msg display.</t>
  </si>
  <si>
    <t>Esperer :  Sales Inquiry &gt;&gt; Edit mode &gt;&gt; enter details description / remarks and click on oh button of itemdetails that time error show.</t>
  </si>
  <si>
    <t>Esperer : In Sales Inquiry form UDF field type = formula not work</t>
  </si>
  <si>
    <t>Esperer : Item Specification functionality not work in sales inquiry form.</t>
  </si>
  <si>
    <t>Icemake : I have saved formula UDF in sales invoice grid and make it mandatory, when we amend the same document then do not consider validation and get error for HSN length.</t>
  </si>
  <si>
    <t>Prasad : In GRN form we are not able to hide or adjust the size of 'previous doc. pending quantity' column inGRN grid details grid.</t>
  </si>
  <si>
    <t xml:space="preserve">5 hours </t>
  </si>
  <si>
    <t>40 minutes</t>
  </si>
  <si>
    <t>1 hours 15 minutes</t>
  </si>
  <si>
    <t>4 hours 30 minutes</t>
  </si>
  <si>
    <t>Ask to developer regarding doubt in new develop functionality in bug / enhancement.</t>
  </si>
  <si>
    <t>SPRINT - 5 (16 October - 20 October )</t>
  </si>
  <si>
    <t>160 Hrs</t>
  </si>
  <si>
    <t>Exe-Testing of all bug for version 7.5.12</t>
  </si>
  <si>
    <t>Create a Enhancment Note of Version 7.5.12</t>
  </si>
  <si>
    <t>Update a version in netpc and also check the version,create a company also for version 7.5.12</t>
  </si>
  <si>
    <t xml:space="preserve">Aeron - In process scheduler when we double click on working hours that time system wrong time in plan end date time </t>
  </si>
  <si>
    <t>Self - In Visit Report after add complain no and click on get data that time error message comes.</t>
  </si>
  <si>
    <t>Approval</t>
  </si>
  <si>
    <t>Balark : when we cancel the partial quantity of jobwork order and going to create jobwork issue then proporationate quantity of raw material is showing wrong.</t>
  </si>
</sst>
</file>

<file path=xl/styles.xml><?xml version="1.0" encoding="utf-8"?>
<styleSheet xmlns="http://schemas.openxmlformats.org/spreadsheetml/2006/main">
  <numFmts count="4">
    <numFmt numFmtId="43" formatCode="_(* #,##0.00_);_(* \(#,##0.00\);_(* &quot;-&quot;??_);_(@_)"/>
    <numFmt numFmtId="176" formatCode="d"/>
    <numFmt numFmtId="42" formatCode="_(&quot;$&quot;* #,##0_);_(&quot;$&quot;* \(#,##0\);_(&quot;$&quot;* &quot;-&quot;_);_(@_)"/>
    <numFmt numFmtId="44" formatCode="_(&quot;$&quot;* #,##0.00_);_(&quot;$&quot;* \(#,##0.00\);_(&quot;$&quot;* &quot;-&quot;??_);_(@_)"/>
  </numFmts>
  <fonts count="48">
    <font>
      <sz val="11"/>
      <color theme="1"/>
      <name val="Calibri"/>
      <charset val="134"/>
      <scheme val="minor"/>
    </font>
    <font>
      <b/>
      <sz val="11"/>
      <color theme="1"/>
      <name val="Calibri"/>
      <charset val="134"/>
      <scheme val="minor"/>
    </font>
    <font>
      <b/>
      <sz val="16"/>
      <color rgb="FF000000"/>
      <name val="Calibri"/>
      <charset val="134"/>
      <scheme val="minor"/>
    </font>
    <font>
      <sz val="16"/>
      <color theme="1"/>
      <name val="Calibri"/>
      <charset val="134"/>
      <scheme val="minor"/>
    </font>
    <font>
      <sz val="16"/>
      <color rgb="FF000000"/>
      <name val="Calibri"/>
      <charset val="134"/>
      <scheme val="minor"/>
    </font>
    <font>
      <sz val="16"/>
      <color theme="0"/>
      <name val="Calibri"/>
      <charset val="134"/>
      <scheme val="minor"/>
    </font>
    <font>
      <b/>
      <sz val="16"/>
      <color theme="0"/>
      <name val="Calibri"/>
      <charset val="134"/>
      <scheme val="minor"/>
    </font>
    <font>
      <b/>
      <sz val="16"/>
      <color theme="1"/>
      <name val="Calibri"/>
      <charset val="134"/>
      <scheme val="minor"/>
    </font>
    <font>
      <sz val="11"/>
      <color rgb="FFFF0000"/>
      <name val="Calibri"/>
      <charset val="134"/>
      <scheme val="minor"/>
    </font>
    <font>
      <sz val="11"/>
      <color rgb="FF000000"/>
      <name val="Calibri"/>
      <charset val="134"/>
      <scheme val="minor"/>
    </font>
    <font>
      <sz val="12"/>
      <color theme="1"/>
      <name val="Times New Roman"/>
      <charset val="134"/>
    </font>
    <font>
      <sz val="12"/>
      <color rgb="FF000000"/>
      <name val="Calibri"/>
      <charset val="134"/>
      <scheme val="minor"/>
    </font>
    <font>
      <sz val="11"/>
      <color theme="0"/>
      <name val="Calibri"/>
      <charset val="134"/>
      <scheme val="minor"/>
    </font>
    <font>
      <b/>
      <sz val="26"/>
      <color theme="0"/>
      <name val="Calibri"/>
      <charset val="134"/>
      <scheme val="major"/>
    </font>
    <font>
      <b/>
      <sz val="22"/>
      <name val="Calibri"/>
      <charset val="134"/>
      <scheme val="major"/>
    </font>
    <font>
      <b/>
      <sz val="20"/>
      <name val="Calibri"/>
      <charset val="134"/>
      <scheme val="major"/>
    </font>
    <font>
      <sz val="11"/>
      <name val="Calibri"/>
      <charset val="134"/>
      <scheme val="minor"/>
    </font>
    <font>
      <sz val="14"/>
      <name val="Calibri"/>
      <charset val="134"/>
      <scheme val="minor"/>
    </font>
    <font>
      <sz val="14"/>
      <color rgb="FF000000"/>
      <name val="Calibri"/>
      <charset val="134"/>
      <scheme val="minor"/>
    </font>
    <font>
      <b/>
      <sz val="11"/>
      <name val="Calibri"/>
      <charset val="134"/>
      <scheme val="minor"/>
    </font>
    <font>
      <b/>
      <sz val="12"/>
      <color rgb="FF000000"/>
      <name val="Calibri"/>
      <charset val="134"/>
      <scheme val="minor"/>
    </font>
    <font>
      <b/>
      <sz val="11"/>
      <color theme="0"/>
      <name val="Calibri"/>
      <charset val="134"/>
      <scheme val="minor"/>
    </font>
    <font>
      <sz val="13"/>
      <color rgb="FF000000"/>
      <name val="Calibri"/>
      <charset val="134"/>
      <scheme val="minor"/>
    </font>
    <font>
      <sz val="14"/>
      <color theme="0"/>
      <name val="Calibri"/>
      <charset val="134"/>
      <scheme val="minor"/>
    </font>
    <font>
      <b/>
      <sz val="14"/>
      <color theme="0"/>
      <name val="Calibri"/>
      <charset val="134"/>
      <scheme val="minor"/>
    </font>
    <font>
      <b/>
      <sz val="14"/>
      <name val="Calibri"/>
      <charset val="134"/>
      <scheme val="minor"/>
    </font>
    <font>
      <sz val="10"/>
      <color theme="0"/>
      <name val="Calibri"/>
      <charset val="134"/>
      <scheme val="minor"/>
    </font>
    <font>
      <sz val="10"/>
      <name val="Calibri"/>
      <charset val="134"/>
      <scheme val="minor"/>
    </font>
    <font>
      <b/>
      <sz val="10"/>
      <color theme="0"/>
      <name val="Calibri"/>
      <charset val="134"/>
      <scheme val="minor"/>
    </font>
    <font>
      <b/>
      <sz val="13"/>
      <color rgb="FF000000"/>
      <name val="Calibri"/>
      <charset val="134"/>
      <scheme val="minor"/>
    </font>
    <font>
      <sz val="11"/>
      <color theme="0"/>
      <name val="Calibri"/>
      <charset val="0"/>
      <scheme val="minor"/>
    </font>
    <font>
      <b/>
      <sz val="11"/>
      <color theme="3"/>
      <name val="Calibri"/>
      <charset val="134"/>
      <scheme val="minor"/>
    </font>
    <font>
      <sz val="11"/>
      <color theme="1"/>
      <name val="Calibri"/>
      <charset val="0"/>
      <scheme val="minor"/>
    </font>
    <font>
      <sz val="11"/>
      <color rgb="FFFF0000"/>
      <name val="Calibri"/>
      <charset val="0"/>
      <scheme val="minor"/>
    </font>
    <font>
      <b/>
      <sz val="11"/>
      <color rgb="FFFFFFFF"/>
      <name val="Calibri"/>
      <charset val="0"/>
      <scheme val="minor"/>
    </font>
    <font>
      <sz val="11"/>
      <color rgb="FF3F3F76"/>
      <name val="Calibri"/>
      <charset val="0"/>
      <scheme val="minor"/>
    </font>
    <font>
      <b/>
      <sz val="22"/>
      <color theme="1" tint="0.349986266670736"/>
      <name val="Calibri"/>
      <charset val="134"/>
      <scheme val="major"/>
    </font>
    <font>
      <b/>
      <sz val="11"/>
      <color rgb="FF3F3F3F"/>
      <name val="Calibri"/>
      <charset val="0"/>
      <scheme val="minor"/>
    </font>
    <font>
      <u/>
      <sz val="11"/>
      <color rgb="FF800080"/>
      <name val="Calibri"/>
      <charset val="0"/>
      <scheme val="minor"/>
    </font>
    <font>
      <sz val="11"/>
      <color rgb="FFFA7D00"/>
      <name val="Calibri"/>
      <charset val="0"/>
      <scheme val="minor"/>
    </font>
    <font>
      <sz val="11"/>
      <color rgb="FF9C6500"/>
      <name val="Calibri"/>
      <charset val="0"/>
      <scheme val="minor"/>
    </font>
    <font>
      <sz val="11"/>
      <color rgb="FF006100"/>
      <name val="Calibri"/>
      <charset val="0"/>
      <scheme val="minor"/>
    </font>
    <font>
      <sz val="14"/>
      <color theme="1"/>
      <name val="Calibri"/>
      <charset val="134"/>
      <scheme val="minor"/>
    </font>
    <font>
      <sz val="11"/>
      <color rgb="FF9C0006"/>
      <name val="Calibri"/>
      <charset val="0"/>
      <scheme val="minor"/>
    </font>
    <font>
      <u/>
      <sz val="11"/>
      <color indexed="12"/>
      <name val="Arial"/>
      <charset val="134"/>
    </font>
    <font>
      <b/>
      <sz val="11"/>
      <color theme="1"/>
      <name val="Calibri"/>
      <charset val="0"/>
      <scheme val="minor"/>
    </font>
    <font>
      <b/>
      <sz val="11"/>
      <color rgb="FFFA7D00"/>
      <name val="Calibri"/>
      <charset val="0"/>
      <scheme val="minor"/>
    </font>
    <font>
      <i/>
      <sz val="11"/>
      <color rgb="FF7F7F7F"/>
      <name val="Calibri"/>
      <charset val="0"/>
      <scheme val="minor"/>
    </font>
  </fonts>
  <fills count="51">
    <fill>
      <patternFill patternType="none"/>
    </fill>
    <fill>
      <patternFill patternType="gray125"/>
    </fill>
    <fill>
      <patternFill patternType="solid">
        <fgColor theme="9" tint="0.399975585192419"/>
        <bgColor indexed="64"/>
      </patternFill>
    </fill>
    <fill>
      <patternFill patternType="solid">
        <fgColor rgb="FF92D050"/>
        <bgColor indexed="64"/>
      </patternFill>
    </fill>
    <fill>
      <patternFill patternType="solid">
        <fgColor theme="9" tint="-0.249977111117893"/>
        <bgColor indexed="64"/>
      </patternFill>
    </fill>
    <fill>
      <patternFill patternType="solid">
        <fgColor rgb="FFFFFF00"/>
        <bgColor indexed="64"/>
      </patternFill>
    </fill>
    <fill>
      <patternFill patternType="solid">
        <fgColor rgb="FFFF6600"/>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1" tint="0.249946592608417"/>
        <bgColor indexed="64"/>
      </patternFill>
    </fill>
    <fill>
      <patternFill patternType="solid">
        <fgColor theme="0"/>
        <bgColor indexed="64"/>
      </patternFill>
    </fill>
    <fill>
      <patternFill patternType="solid">
        <fgColor theme="9" tint="0.799981688894314"/>
        <bgColor indexed="64"/>
      </patternFill>
    </fill>
    <fill>
      <patternFill patternType="solid">
        <fgColor rgb="FF00B0F0"/>
        <bgColor indexed="64"/>
      </patternFill>
    </fill>
    <fill>
      <patternFill patternType="solid">
        <fgColor theme="1" tint="0.249977111117893"/>
        <bgColor indexed="64"/>
      </patternFill>
    </fill>
    <fill>
      <patternFill patternType="solid">
        <fgColor theme="1" tint="0.149998474074526"/>
        <bgColor indexed="64"/>
      </patternFill>
    </fill>
    <fill>
      <patternFill patternType="solid">
        <fgColor theme="0" tint="-0.149998474074526"/>
        <bgColor indexed="64"/>
      </patternFill>
    </fill>
    <fill>
      <patternFill patternType="solid">
        <fgColor theme="4" tint="0.599993896298105"/>
        <bgColor indexed="64"/>
      </patternFill>
    </fill>
    <fill>
      <patternFill patternType="solid">
        <fgColor rgb="FF0070C0"/>
        <bgColor indexed="64"/>
      </patternFill>
    </fill>
    <fill>
      <patternFill patternType="solid">
        <fgColor theme="3" tint="0.399975585192419"/>
        <bgColor indexed="64"/>
      </patternFill>
    </fill>
    <fill>
      <patternFill patternType="solid">
        <fgColor theme="6"/>
        <bgColor indexed="64"/>
      </patternFill>
    </fill>
    <fill>
      <patternFill patternType="solid">
        <fgColor theme="9"/>
        <bgColor indexed="64"/>
      </patternFill>
    </fill>
    <fill>
      <patternFill patternType="solid">
        <fgColor theme="1" tint="0.149998474074526"/>
        <bgColor theme="4"/>
      </patternFill>
    </fill>
    <fill>
      <patternFill patternType="solid">
        <fgColor theme="5"/>
        <bgColor indexed="64"/>
      </patternFill>
    </fill>
    <fill>
      <patternFill patternType="solid">
        <fgColor theme="7" tint="-0.249977111117893"/>
        <bgColor indexed="64"/>
      </patternFill>
    </fill>
    <fill>
      <patternFill patternType="solid">
        <fgColor theme="2" tint="-0.0999786370433668"/>
        <bgColor indexed="64"/>
      </patternFill>
    </fill>
    <fill>
      <patternFill patternType="solid">
        <fgColor theme="8"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149937437055574"/>
      </left>
      <right style="thin">
        <color theme="0" tint="-0.149937437055574"/>
      </right>
      <top/>
      <bottom/>
      <diagonal/>
    </border>
    <border>
      <left/>
      <right style="thin">
        <color theme="1" tint="0.349986266670736"/>
      </right>
      <top style="thin">
        <color theme="1" tint="0.349986266670736"/>
      </top>
      <bottom style="thin">
        <color theme="1" tint="0.349986266670736"/>
      </bottom>
      <diagonal/>
    </border>
    <border>
      <left style="thin">
        <color theme="1" tint="0.349986266670736"/>
      </left>
      <right style="thin">
        <color theme="1" tint="0.349986266670736"/>
      </right>
      <top style="thin">
        <color theme="1" tint="0.349986266670736"/>
      </top>
      <bottom style="thin">
        <color theme="1" tint="0.349986266670736"/>
      </bottom>
      <diagonal/>
    </border>
    <border>
      <left/>
      <right style="thin">
        <color theme="0" tint="-0.349986266670736"/>
      </right>
      <top/>
      <bottom/>
      <diagonal/>
    </border>
    <border>
      <left/>
      <right style="thin">
        <color theme="0" tint="-0.349986266670736"/>
      </right>
      <top/>
      <bottom style="thin">
        <color theme="0"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theme="0" tint="-0.349986266670736"/>
      </left>
      <right style="thin">
        <color theme="0" tint="-0.349986266670736"/>
      </right>
      <top style="thin">
        <color theme="0" tint="-0.349986266670736"/>
      </top>
      <bottom style="thin">
        <color theme="0" tint="-0.349986266670736"/>
      </bottom>
      <diagonal/>
    </border>
    <border>
      <left/>
      <right/>
      <top style="thin">
        <color theme="4"/>
      </top>
      <bottom style="double">
        <color theme="4"/>
      </bottom>
      <diagonal/>
    </border>
  </borders>
  <cellStyleXfs count="52">
    <xf numFmtId="0" fontId="0" fillId="0" borderId="0"/>
    <xf numFmtId="0" fontId="32" fillId="19" borderId="0" applyNumberFormat="0" applyBorder="0" applyAlignment="0" applyProtection="0">
      <alignment vertical="center"/>
    </xf>
    <xf numFmtId="43" fontId="0" fillId="0" borderId="24" applyFont="0" applyFill="0" applyAlignment="0" applyProtection="0"/>
    <xf numFmtId="37" fontId="0" fillId="0" borderId="0" applyFont="0" applyFill="0" applyBorder="0" applyProtection="0">
      <alignment horizontal="center"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Protection="0">
      <alignment horizontal="center" vertical="center"/>
    </xf>
    <xf numFmtId="14" fontId="0" fillId="0" borderId="0" applyFont="0" applyFill="0" applyBorder="0">
      <alignment horizontal="center" vertical="center"/>
    </xf>
    <xf numFmtId="0" fontId="34" fillId="31" borderId="19" applyNumberFormat="0" applyAlignment="0" applyProtection="0">
      <alignment vertical="center"/>
    </xf>
    <xf numFmtId="0" fontId="42" fillId="0" borderId="0" applyNumberFormat="0" applyFill="0" applyProtection="0">
      <alignment vertical="top"/>
    </xf>
    <xf numFmtId="0" fontId="0" fillId="36" borderId="21" applyNumberFormat="0" applyFont="0" applyAlignment="0" applyProtection="0">
      <alignment vertical="center"/>
    </xf>
    <xf numFmtId="0" fontId="44" fillId="0" borderId="0" applyNumberFormat="0" applyFill="0" applyBorder="0" applyAlignment="0" applyProtection="0">
      <alignment vertical="top"/>
      <protection locked="0"/>
    </xf>
    <xf numFmtId="0" fontId="30" fillId="35" borderId="0" applyNumberFormat="0" applyBorder="0" applyAlignment="0" applyProtection="0">
      <alignment vertical="center"/>
    </xf>
    <xf numFmtId="0" fontId="38" fillId="0" borderId="0" applyNumberFormat="0" applyFill="0" applyBorder="0" applyAlignment="0" applyProtection="0">
      <alignment vertical="center"/>
    </xf>
    <xf numFmtId="0" fontId="32" fillId="8" borderId="0" applyNumberFormat="0" applyBorder="0" applyAlignment="0" applyProtection="0">
      <alignment vertical="center"/>
    </xf>
    <xf numFmtId="0" fontId="33" fillId="0" borderId="0" applyNumberFormat="0" applyFill="0" applyBorder="0" applyAlignment="0" applyProtection="0">
      <alignment vertical="center"/>
    </xf>
    <xf numFmtId="0" fontId="32" fillId="30" borderId="0" applyNumberFormat="0" applyBorder="0" applyAlignment="0" applyProtection="0">
      <alignment vertical="center"/>
    </xf>
    <xf numFmtId="0" fontId="36" fillId="0" borderId="0" applyNumberFormat="0" applyFill="0" applyBorder="0" applyAlignment="0" applyProtection="0"/>
    <xf numFmtId="0" fontId="47" fillId="0" borderId="0" applyNumberFormat="0" applyFill="0" applyBorder="0" applyAlignment="0" applyProtection="0">
      <alignment vertical="center"/>
    </xf>
    <xf numFmtId="0" fontId="42" fillId="0" borderId="0" applyNumberFormat="0" applyFill="0" applyAlignment="0" applyProtection="0"/>
    <xf numFmtId="0" fontId="0" fillId="0" borderId="0" applyNumberFormat="0" applyFill="0" applyProtection="0">
      <alignment horizontal="right" vertical="center" indent="1"/>
    </xf>
    <xf numFmtId="0" fontId="31" fillId="0" borderId="0" applyNumberFormat="0" applyFill="0" applyBorder="0" applyAlignment="0" applyProtection="0">
      <alignment vertical="center"/>
    </xf>
    <xf numFmtId="0" fontId="35" fillId="34" borderId="20" applyNumberFormat="0" applyAlignment="0" applyProtection="0">
      <alignment vertical="center"/>
    </xf>
    <xf numFmtId="0" fontId="30" fillId="7" borderId="0" applyNumberFormat="0" applyBorder="0" applyAlignment="0" applyProtection="0">
      <alignment vertical="center"/>
    </xf>
    <xf numFmtId="0" fontId="41" fillId="44" borderId="0" applyNumberFormat="0" applyBorder="0" applyAlignment="0" applyProtection="0">
      <alignment vertical="center"/>
    </xf>
    <xf numFmtId="0" fontId="37" fillId="39" borderId="22" applyNumberFormat="0" applyAlignment="0" applyProtection="0">
      <alignment vertical="center"/>
    </xf>
    <xf numFmtId="0" fontId="32" fillId="50" borderId="0" applyNumberFormat="0" applyBorder="0" applyAlignment="0" applyProtection="0">
      <alignment vertical="center"/>
    </xf>
    <xf numFmtId="0" fontId="46" fillId="39" borderId="20" applyNumberFormat="0" applyAlignment="0" applyProtection="0">
      <alignment vertical="center"/>
    </xf>
    <xf numFmtId="0" fontId="39" fillId="0" borderId="23" applyNumberFormat="0" applyFill="0" applyAlignment="0" applyProtection="0">
      <alignment vertical="center"/>
    </xf>
    <xf numFmtId="0" fontId="45" fillId="0" borderId="25" applyNumberFormat="0" applyFill="0" applyAlignment="0" applyProtection="0">
      <alignment vertical="center"/>
    </xf>
    <xf numFmtId="0" fontId="43" fillId="48" borderId="0" applyNumberFormat="0" applyBorder="0" applyAlignment="0" applyProtection="0">
      <alignment vertical="center"/>
    </xf>
    <xf numFmtId="0" fontId="40" fillId="43" borderId="0" applyNumberFormat="0" applyBorder="0" applyAlignment="0" applyProtection="0">
      <alignment vertical="center"/>
    </xf>
    <xf numFmtId="0" fontId="30" fillId="29" borderId="0" applyNumberFormat="0" applyBorder="0" applyAlignment="0" applyProtection="0">
      <alignment vertical="center"/>
    </xf>
    <xf numFmtId="0" fontId="0" fillId="0" borderId="0">
      <alignment vertical="center"/>
    </xf>
    <xf numFmtId="0" fontId="32" fillId="38" borderId="0" applyNumberFormat="0" applyBorder="0" applyAlignment="0" applyProtection="0">
      <alignment vertical="center"/>
    </xf>
    <xf numFmtId="0" fontId="30" fillId="47" borderId="0" applyNumberFormat="0" applyBorder="0" applyAlignment="0" applyProtection="0">
      <alignment vertical="center"/>
    </xf>
    <xf numFmtId="0" fontId="30" fillId="25" borderId="0" applyNumberFormat="0" applyBorder="0" applyAlignment="0" applyProtection="0">
      <alignment vertical="center"/>
    </xf>
    <xf numFmtId="0" fontId="32" fillId="45" borderId="0" applyNumberFormat="0" applyBorder="0" applyAlignment="0" applyProtection="0">
      <alignment vertical="center"/>
    </xf>
    <xf numFmtId="0" fontId="32" fillId="14" borderId="0" applyNumberFormat="0" applyBorder="0" applyAlignment="0" applyProtection="0">
      <alignment vertical="center"/>
    </xf>
    <xf numFmtId="0" fontId="30" fillId="33" borderId="0" applyNumberFormat="0" applyBorder="0" applyAlignment="0" applyProtection="0">
      <alignment vertical="center"/>
    </xf>
    <xf numFmtId="0" fontId="12" fillId="22" borderId="0" applyNumberFormat="0" applyBorder="0" applyAlignment="0" applyProtection="0"/>
    <xf numFmtId="0" fontId="32" fillId="41" borderId="0" applyNumberFormat="0" applyBorder="0" applyAlignment="0" applyProtection="0">
      <alignment vertical="center"/>
    </xf>
    <xf numFmtId="0" fontId="30" fillId="42" borderId="0" applyNumberFormat="0" applyBorder="0" applyAlignment="0" applyProtection="0">
      <alignment vertical="center"/>
    </xf>
    <xf numFmtId="0" fontId="32" fillId="40" borderId="0" applyNumberFormat="0" applyBorder="0" applyAlignment="0" applyProtection="0">
      <alignment vertical="center"/>
    </xf>
    <xf numFmtId="0" fontId="32" fillId="32" borderId="0" applyNumberFormat="0" applyBorder="0" applyAlignment="0" applyProtection="0">
      <alignment vertical="center"/>
    </xf>
    <xf numFmtId="0" fontId="30" fillId="37" borderId="0" applyNumberFormat="0" applyBorder="0" applyAlignment="0" applyProtection="0">
      <alignment vertical="center"/>
    </xf>
    <xf numFmtId="0" fontId="32" fillId="46" borderId="0" applyNumberFormat="0" applyBorder="0" applyAlignment="0" applyProtection="0">
      <alignment vertical="center"/>
    </xf>
    <xf numFmtId="0" fontId="30" fillId="28" borderId="0" applyNumberFormat="0" applyBorder="0" applyAlignment="0" applyProtection="0">
      <alignment vertical="center"/>
    </xf>
    <xf numFmtId="0" fontId="30" fillId="23" borderId="0" applyNumberFormat="0" applyBorder="0" applyAlignment="0" applyProtection="0">
      <alignment vertical="center"/>
    </xf>
    <xf numFmtId="0" fontId="32" fillId="49" borderId="0" applyNumberFormat="0" applyBorder="0" applyAlignment="0" applyProtection="0">
      <alignment vertical="center"/>
    </xf>
    <xf numFmtId="0" fontId="30" fillId="2" borderId="0" applyNumberFormat="0" applyBorder="0" applyAlignment="0" applyProtection="0">
      <alignment vertical="center"/>
    </xf>
    <xf numFmtId="0" fontId="12" fillId="0" borderId="0"/>
  </cellStyleXfs>
  <cellXfs count="193">
    <xf numFmtId="0" fontId="0" fillId="0" borderId="0" xfId="0"/>
    <xf numFmtId="0" fontId="1" fillId="2" borderId="1" xfId="0" applyFont="1" applyFill="1" applyBorder="1" applyAlignment="1">
      <alignment horizontal="center"/>
    </xf>
    <xf numFmtId="0" fontId="0" fillId="3" borderId="1" xfId="0" applyFill="1" applyBorder="1"/>
    <xf numFmtId="0" fontId="0" fillId="0" borderId="1" xfId="0" applyBorder="1"/>
    <xf numFmtId="0" fontId="2" fillId="4" borderId="1" xfId="0" applyFont="1" applyFill="1" applyBorder="1" applyAlignment="1">
      <alignment horizontal="center" vertical="center" wrapText="1"/>
    </xf>
    <xf numFmtId="0" fontId="0" fillId="3" borderId="0" xfId="0" applyFill="1"/>
    <xf numFmtId="0" fontId="1" fillId="5" borderId="2" xfId="0" applyFont="1" applyFill="1" applyBorder="1" applyAlignment="1">
      <alignment horizontal="center"/>
    </xf>
    <xf numFmtId="0" fontId="1" fillId="6" borderId="1" xfId="0" applyFont="1" applyFill="1" applyBorder="1" applyAlignment="1">
      <alignment horizontal="center"/>
    </xf>
    <xf numFmtId="0" fontId="1" fillId="7" borderId="1" xfId="0" applyFont="1" applyFill="1" applyBorder="1" applyAlignment="1">
      <alignment horizontal="center" vertical="center"/>
    </xf>
    <xf numFmtId="0" fontId="1" fillId="7" borderId="1" xfId="0" applyFont="1" applyFill="1" applyBorder="1"/>
    <xf numFmtId="0" fontId="3" fillId="0" borderId="1" xfId="0" applyFont="1" applyBorder="1" applyAlignment="1">
      <alignment vertical="top"/>
    </xf>
    <xf numFmtId="0" fontId="4" fillId="8" borderId="1" xfId="0" applyFont="1" applyFill="1" applyBorder="1" applyAlignment="1">
      <alignment vertical="top" wrapText="1"/>
    </xf>
    <xf numFmtId="14" fontId="5" fillId="9" borderId="1" xfId="7" applyNumberFormat="1" applyFont="1" applyFill="1" applyBorder="1" applyAlignment="1">
      <alignment horizontal="center" vertical="center"/>
    </xf>
    <xf numFmtId="14" fontId="6" fillId="10" borderId="1" xfId="7" applyNumberFormat="1" applyFont="1" applyFill="1" applyBorder="1" applyAlignment="1">
      <alignment horizontal="center" vertical="center"/>
    </xf>
    <xf numFmtId="0" fontId="2" fillId="11" borderId="1" xfId="0" applyFont="1" applyFill="1" applyBorder="1" applyAlignment="1">
      <alignment horizontal="left" vertical="top" wrapText="1"/>
    </xf>
    <xf numFmtId="14" fontId="5" fillId="12" borderId="0" xfId="7" applyNumberFormat="1" applyFont="1" applyFill="1" applyBorder="1" applyAlignment="1">
      <alignment horizontal="center" vertical="center" wrapText="1"/>
    </xf>
    <xf numFmtId="14" fontId="5" fillId="9" borderId="1" xfId="7" applyNumberFormat="1" applyFont="1" applyFill="1" applyBorder="1" applyAlignment="1">
      <alignment horizontal="center" vertical="center" wrapText="1"/>
    </xf>
    <xf numFmtId="0" fontId="3" fillId="0" borderId="1" xfId="0" applyFont="1" applyBorder="1" applyAlignment="1">
      <alignment horizontal="center" vertical="top"/>
    </xf>
    <xf numFmtId="0" fontId="3" fillId="0" borderId="1" xfId="0" applyFont="1" applyBorder="1" applyAlignment="1">
      <alignment vertical="top" wrapText="1"/>
    </xf>
    <xf numFmtId="0" fontId="3" fillId="0" borderId="1" xfId="0" applyFont="1" applyBorder="1"/>
    <xf numFmtId="0" fontId="7" fillId="3" borderId="1" xfId="0" applyFont="1" applyFill="1" applyBorder="1"/>
    <xf numFmtId="0" fontId="7" fillId="5" borderId="1" xfId="0" applyFont="1" applyFill="1" applyBorder="1" applyAlignment="1">
      <alignment horizontal="center"/>
    </xf>
    <xf numFmtId="0" fontId="7" fillId="6" borderId="3" xfId="0" applyFont="1" applyFill="1" applyBorder="1" applyAlignment="1">
      <alignment horizontal="center"/>
    </xf>
    <xf numFmtId="0" fontId="7" fillId="6" borderId="4" xfId="0" applyFont="1" applyFill="1" applyBorder="1" applyAlignment="1">
      <alignment horizontal="center"/>
    </xf>
    <xf numFmtId="0" fontId="7" fillId="6" borderId="0" xfId="0" applyFont="1" applyFill="1" applyBorder="1" applyAlignment="1">
      <alignment horizontal="center"/>
    </xf>
    <xf numFmtId="0" fontId="7" fillId="7" borderId="1" xfId="0" applyFont="1" applyFill="1" applyBorder="1" applyAlignment="1">
      <alignment horizontal="center" vertical="center"/>
    </xf>
    <xf numFmtId="0" fontId="7" fillId="7" borderId="1" xfId="0" applyFont="1" applyFill="1" applyBorder="1"/>
    <xf numFmtId="0" fontId="4" fillId="13" borderId="1" xfId="0" applyFont="1" applyFill="1" applyBorder="1" applyAlignment="1">
      <alignment vertical="top" wrapText="1"/>
    </xf>
    <xf numFmtId="0" fontId="3" fillId="10" borderId="1" xfId="0" applyFont="1" applyFill="1" applyBorder="1" applyAlignment="1">
      <alignment vertical="top"/>
    </xf>
    <xf numFmtId="0" fontId="3" fillId="5" borderId="1" xfId="0" applyFont="1" applyFill="1" applyBorder="1" applyAlignment="1">
      <alignment vertical="top"/>
    </xf>
    <xf numFmtId="0" fontId="0" fillId="0" borderId="1" xfId="0" applyFont="1" applyFill="1" applyBorder="1" applyAlignment="1"/>
    <xf numFmtId="0" fontId="3" fillId="13" borderId="1" xfId="0" applyFont="1" applyFill="1" applyBorder="1" applyAlignment="1">
      <alignment wrapText="1"/>
    </xf>
    <xf numFmtId="0" fontId="0" fillId="13" borderId="1" xfId="0" applyFont="1" applyFill="1" applyBorder="1" applyAlignment="1"/>
    <xf numFmtId="0" fontId="3" fillId="0" borderId="1" xfId="0" applyFont="1" applyFill="1" applyBorder="1" applyAlignment="1">
      <alignment vertical="top"/>
    </xf>
    <xf numFmtId="0" fontId="2" fillId="11" borderId="5" xfId="0" applyFont="1" applyFill="1" applyBorder="1" applyAlignment="1">
      <alignment horizontal="center" vertical="top" wrapText="1"/>
    </xf>
    <xf numFmtId="0" fontId="2" fillId="11" borderId="6" xfId="0" applyFont="1" applyFill="1" applyBorder="1" applyAlignment="1">
      <alignment horizontal="center" vertical="top" wrapText="1"/>
    </xf>
    <xf numFmtId="0" fontId="7" fillId="5" borderId="1" xfId="0" applyFont="1" applyFill="1" applyBorder="1"/>
    <xf numFmtId="0" fontId="3" fillId="0" borderId="0" xfId="0" applyFont="1"/>
    <xf numFmtId="0" fontId="7" fillId="14" borderId="1" xfId="0" applyFont="1" applyFill="1" applyBorder="1"/>
    <xf numFmtId="0" fontId="3" fillId="13" borderId="1" xfId="0" applyFont="1" applyFill="1" applyBorder="1" applyAlignment="1">
      <alignment vertical="top" wrapText="1"/>
    </xf>
    <xf numFmtId="0" fontId="7" fillId="3" borderId="1" xfId="0" applyFont="1" applyFill="1" applyBorder="1" applyAlignment="1"/>
    <xf numFmtId="0" fontId="7" fillId="6" borderId="0" xfId="0" applyFont="1" applyFill="1" applyAlignment="1">
      <alignment horizontal="center"/>
    </xf>
    <xf numFmtId="0" fontId="7" fillId="7" borderId="1" xfId="0" applyFont="1" applyFill="1" applyBorder="1" applyAlignment="1"/>
    <xf numFmtId="0" fontId="0" fillId="0" borderId="0" xfId="0" applyFont="1" applyFill="1" applyAlignment="1"/>
    <xf numFmtId="0" fontId="3" fillId="5" borderId="1" xfId="0" applyFont="1" applyFill="1" applyBorder="1" applyAlignment="1"/>
    <xf numFmtId="0" fontId="3" fillId="0" borderId="1" xfId="0" applyFont="1" applyFill="1" applyBorder="1" applyAlignment="1">
      <alignment vertical="top" wrapText="1"/>
    </xf>
    <xf numFmtId="0" fontId="3" fillId="10" borderId="1" xfId="0" applyFont="1" applyFill="1" applyBorder="1" applyAlignment="1"/>
    <xf numFmtId="0" fontId="3" fillId="9" borderId="1" xfId="0" applyFont="1" applyFill="1" applyBorder="1" applyAlignment="1"/>
    <xf numFmtId="0" fontId="3" fillId="0" borderId="0" xfId="0" applyFont="1" applyFill="1" applyAlignment="1">
      <alignment vertical="top"/>
    </xf>
    <xf numFmtId="0" fontId="3" fillId="13" borderId="0" xfId="0" applyFont="1" applyFill="1" applyAlignment="1">
      <alignment wrapText="1"/>
    </xf>
    <xf numFmtId="0" fontId="0" fillId="13" borderId="0" xfId="0" applyFont="1" applyFill="1" applyAlignment="1"/>
    <xf numFmtId="0" fontId="7" fillId="5" borderId="1" xfId="0" applyFont="1" applyFill="1" applyBorder="1" applyAlignment="1"/>
    <xf numFmtId="0" fontId="7" fillId="14" borderId="1" xfId="0" applyFont="1" applyFill="1" applyBorder="1" applyAlignment="1"/>
    <xf numFmtId="0" fontId="7" fillId="6" borderId="1" xfId="0" applyFont="1" applyFill="1" applyBorder="1" applyAlignment="1">
      <alignment horizontal="center"/>
    </xf>
    <xf numFmtId="0" fontId="7" fillId="7" borderId="2" xfId="0" applyFont="1" applyFill="1" applyBorder="1" applyAlignment="1">
      <alignment horizontal="center" vertical="center"/>
    </xf>
    <xf numFmtId="0" fontId="7" fillId="7" borderId="2" xfId="0" applyFont="1" applyFill="1" applyBorder="1" applyAlignment="1"/>
    <xf numFmtId="0" fontId="2" fillId="11" borderId="1" xfId="0" applyFont="1" applyFill="1" applyBorder="1" applyAlignment="1">
      <alignment horizontal="center" vertical="top" wrapText="1"/>
    </xf>
    <xf numFmtId="0" fontId="3" fillId="15" borderId="1" xfId="0" applyFont="1" applyFill="1" applyBorder="1" applyAlignment="1">
      <alignment vertical="top"/>
    </xf>
    <xf numFmtId="0" fontId="3" fillId="0" borderId="2" xfId="0" applyFont="1" applyFill="1" applyBorder="1" applyAlignment="1">
      <alignment vertical="top"/>
    </xf>
    <xf numFmtId="0" fontId="3" fillId="0" borderId="7" xfId="0" applyFont="1" applyFill="1" applyBorder="1" applyAlignment="1">
      <alignment vertical="top"/>
    </xf>
    <xf numFmtId="0" fontId="0" fillId="0" borderId="1" xfId="0" applyBorder="1"/>
    <xf numFmtId="0" fontId="0" fillId="0" borderId="0" xfId="0" applyAlignment="1">
      <alignment vertical="top"/>
    </xf>
    <xf numFmtId="0" fontId="0" fillId="0" borderId="0" xfId="33" applyAlignment="1">
      <alignment vertical="top" wrapText="1"/>
    </xf>
    <xf numFmtId="0" fontId="8" fillId="0" borderId="0" xfId="33" applyFont="1" applyAlignment="1">
      <alignment vertical="top" wrapText="1"/>
    </xf>
    <xf numFmtId="0" fontId="0" fillId="13" borderId="1" xfId="0" applyFill="1" applyBorder="1" applyAlignment="1">
      <alignment vertical="top"/>
    </xf>
    <xf numFmtId="0" fontId="0" fillId="13" borderId="1" xfId="0" applyFill="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8" xfId="0" applyBorder="1" applyAlignment="1">
      <alignment vertical="top"/>
    </xf>
    <xf numFmtId="0" fontId="0" fillId="13" borderId="0" xfId="0" applyFont="1" applyFill="1"/>
    <xf numFmtId="0" fontId="1" fillId="14" borderId="1" xfId="0" applyFont="1" applyFill="1" applyBorder="1"/>
    <xf numFmtId="0" fontId="9" fillId="13" borderId="1" xfId="0" applyFont="1" applyFill="1" applyBorder="1" applyAlignment="1">
      <alignment vertical="top" wrapText="1"/>
    </xf>
    <xf numFmtId="0" fontId="0" fillId="6" borderId="1" xfId="0" applyFill="1" applyBorder="1" applyAlignment="1">
      <alignment vertical="top"/>
    </xf>
    <xf numFmtId="0" fontId="9" fillId="13" borderId="1" xfId="0" applyFont="1" applyFill="1" applyBorder="1" applyAlignment="1">
      <alignment horizontal="left" vertical="center" wrapText="1"/>
    </xf>
    <xf numFmtId="0" fontId="9" fillId="5" borderId="1" xfId="0" applyFont="1" applyFill="1" applyBorder="1" applyAlignment="1">
      <alignment vertical="top" wrapText="1"/>
    </xf>
    <xf numFmtId="0" fontId="9" fillId="5" borderId="1" xfId="0" applyFont="1" applyFill="1" applyBorder="1" applyAlignment="1">
      <alignment horizontal="left" vertical="center" wrapText="1"/>
    </xf>
    <xf numFmtId="0" fontId="0" fillId="5" borderId="1" xfId="0" applyFill="1" applyBorder="1" applyAlignment="1">
      <alignment vertical="top"/>
    </xf>
    <xf numFmtId="0" fontId="0" fillId="5" borderId="1" xfId="0" applyFill="1" applyBorder="1" applyAlignment="1">
      <alignment vertical="top" wrapText="1"/>
    </xf>
    <xf numFmtId="0" fontId="0" fillId="0" borderId="1" xfId="0" applyBorder="1" applyAlignment="1">
      <alignment wrapText="1"/>
    </xf>
    <xf numFmtId="0" fontId="10" fillId="0" borderId="1" xfId="0" applyFont="1" applyBorder="1" applyAlignment="1">
      <alignment vertical="top" wrapText="1"/>
    </xf>
    <xf numFmtId="0" fontId="11" fillId="8" borderId="1" xfId="0" applyFont="1" applyFill="1" applyBorder="1" applyAlignment="1">
      <alignment vertical="top" wrapText="1"/>
    </xf>
    <xf numFmtId="0" fontId="0" fillId="0" borderId="8" xfId="0" applyFill="1" applyBorder="1" applyAlignment="1">
      <alignment vertical="top"/>
    </xf>
    <xf numFmtId="0" fontId="0" fillId="0" borderId="0" xfId="0" applyAlignment="1">
      <alignment vertical="center"/>
    </xf>
    <xf numFmtId="0" fontId="12" fillId="0" borderId="0" xfId="51"/>
    <xf numFmtId="0" fontId="0" fillId="0" borderId="0" xfId="0" applyAlignment="1">
      <alignment horizontal="center"/>
    </xf>
    <xf numFmtId="0" fontId="12" fillId="0" borderId="0" xfId="51" applyAlignment="1">
      <alignment wrapText="1"/>
    </xf>
    <xf numFmtId="0" fontId="13" fillId="16" borderId="0" xfId="17" applyFont="1" applyFill="1" applyAlignment="1">
      <alignment horizontal="left" vertical="center" indent="1"/>
    </xf>
    <xf numFmtId="0" fontId="14" fillId="17" borderId="0" xfId="17" applyFont="1" applyFill="1" applyBorder="1" applyAlignment="1">
      <alignment horizontal="left" vertical="center"/>
    </xf>
    <xf numFmtId="0" fontId="15" fillId="17" borderId="0" xfId="0" applyFont="1" applyFill="1" applyAlignment="1">
      <alignment horizontal="left" vertical="center"/>
    </xf>
    <xf numFmtId="0" fontId="16" fillId="17" borderId="0" xfId="0" applyFont="1" applyFill="1" applyAlignment="1">
      <alignment vertical="center"/>
    </xf>
    <xf numFmtId="0" fontId="17" fillId="17" borderId="0" xfId="0" applyFont="1" applyFill="1" applyAlignment="1">
      <alignment horizontal="center" vertical="center"/>
    </xf>
    <xf numFmtId="0" fontId="0" fillId="17" borderId="0" xfId="0" applyFill="1" applyAlignment="1">
      <alignment vertical="center"/>
    </xf>
    <xf numFmtId="0" fontId="6" fillId="17" borderId="0" xfId="19" applyFont="1" applyFill="1" applyAlignment="1">
      <alignment horizontal="left" vertical="center" indent="2"/>
    </xf>
    <xf numFmtId="0" fontId="18" fillId="17" borderId="0" xfId="19" applyFont="1" applyFill="1" applyAlignment="1">
      <alignment horizontal="left" vertical="center" indent="2"/>
    </xf>
    <xf numFmtId="0" fontId="9" fillId="17" borderId="0" xfId="0" applyFont="1" applyFill="1"/>
    <xf numFmtId="0" fontId="9" fillId="17" borderId="0" xfId="0" applyFont="1" applyFill="1" applyAlignment="1">
      <alignment horizontal="center"/>
    </xf>
    <xf numFmtId="0" fontId="12" fillId="17" borderId="0" xfId="0" applyFont="1" applyFill="1" applyAlignment="1">
      <alignment horizontal="right" vertical="center"/>
    </xf>
    <xf numFmtId="0" fontId="6" fillId="17" borderId="0" xfId="0" applyFont="1" applyFill="1" applyAlignment="1">
      <alignment horizontal="left" vertical="center" indent="2"/>
    </xf>
    <xf numFmtId="0" fontId="0" fillId="17" borderId="0" xfId="0" applyFill="1" applyAlignment="1">
      <alignment horizontal="left" vertical="center" indent="2"/>
    </xf>
    <xf numFmtId="0" fontId="0" fillId="17" borderId="0" xfId="0" applyFill="1"/>
    <xf numFmtId="0" fontId="0" fillId="17" borderId="0" xfId="0" applyFill="1" applyAlignment="1">
      <alignment horizontal="center"/>
    </xf>
    <xf numFmtId="0" fontId="12" fillId="17" borderId="0" xfId="20" applyFont="1" applyFill="1" applyAlignment="1">
      <alignment horizontal="left" vertical="center" indent="2"/>
    </xf>
    <xf numFmtId="14" fontId="12" fillId="17" borderId="0" xfId="7" applyFont="1" applyFill="1" applyBorder="1" applyAlignment="1">
      <alignment horizontal="left" vertical="center"/>
    </xf>
    <xf numFmtId="0" fontId="12" fillId="17" borderId="0" xfId="0" applyFont="1" applyFill="1" applyAlignment="1">
      <alignment horizontal="left" vertical="center"/>
    </xf>
    <xf numFmtId="0" fontId="9" fillId="17" borderId="0" xfId="0" applyFont="1" applyFill="1" applyAlignment="1">
      <alignment horizontal="left" vertical="center" indent="2"/>
    </xf>
    <xf numFmtId="0" fontId="19" fillId="18" borderId="0" xfId="0" applyFont="1" applyFill="1" applyAlignment="1">
      <alignment horizontal="left" vertical="center" indent="1"/>
    </xf>
    <xf numFmtId="0" fontId="19" fillId="18" borderId="0" xfId="0" applyFont="1" applyFill="1" applyAlignment="1">
      <alignment horizontal="center" vertical="center" wrapText="1"/>
    </xf>
    <xf numFmtId="0" fontId="0" fillId="0" borderId="0" xfId="0" applyAlignment="1">
      <alignment horizontal="left" wrapText="1" indent="2"/>
    </xf>
    <xf numFmtId="9" fontId="0" fillId="0" borderId="0" xfId="6" applyFont="1" applyFill="1" applyBorder="1">
      <alignment horizontal="center" vertical="center"/>
    </xf>
    <xf numFmtId="14" fontId="0" fillId="0" borderId="0" xfId="7" applyFont="1" applyFill="1" applyBorder="1">
      <alignment horizontal="center" vertical="center"/>
    </xf>
    <xf numFmtId="37" fontId="0" fillId="0" borderId="0" xfId="3" applyFont="1" applyFill="1" applyBorder="1">
      <alignment horizontal="center" vertical="center"/>
    </xf>
    <xf numFmtId="0" fontId="20" fillId="4" borderId="0" xfId="0" applyFont="1" applyFill="1" applyAlignment="1">
      <alignment horizontal="left" vertical="center" wrapText="1"/>
    </xf>
    <xf numFmtId="0" fontId="12" fillId="0" borderId="0" xfId="0" applyFont="1" applyAlignment="1">
      <alignment horizontal="center" vertical="center"/>
    </xf>
    <xf numFmtId="9" fontId="21" fillId="0" borderId="0" xfId="6" applyFont="1" applyFill="1" applyBorder="1">
      <alignment horizontal="center" vertical="center"/>
    </xf>
    <xf numFmtId="14" fontId="12" fillId="0" borderId="0" xfId="7" applyFont="1" applyFill="1" applyBorder="1">
      <alignment horizontal="center" vertical="center"/>
    </xf>
    <xf numFmtId="37" fontId="12" fillId="0" borderId="0" xfId="3" applyFont="1" applyFill="1" applyBorder="1">
      <alignment horizontal="center" vertical="center"/>
    </xf>
    <xf numFmtId="0" fontId="11" fillId="19" borderId="1" xfId="0" applyFont="1" applyFill="1" applyBorder="1" applyAlignment="1">
      <alignment vertical="center" wrapText="1"/>
    </xf>
    <xf numFmtId="0" fontId="12" fillId="0" borderId="0" xfId="0" applyFont="1" applyAlignment="1">
      <alignment horizontal="center" vertical="top"/>
    </xf>
    <xf numFmtId="9" fontId="21" fillId="0" borderId="0" xfId="6" applyFont="1" applyFill="1" applyBorder="1" applyAlignment="1">
      <alignment horizontal="center" vertical="top"/>
    </xf>
    <xf numFmtId="14" fontId="12" fillId="0" borderId="0" xfId="7" applyFont="1" applyFill="1" applyBorder="1" applyAlignment="1">
      <alignment horizontal="center" vertical="top"/>
    </xf>
    <xf numFmtId="14" fontId="12" fillId="20" borderId="1" xfId="7" applyFont="1" applyFill="1" applyBorder="1" applyAlignment="1">
      <alignment horizontal="center" vertical="top"/>
    </xf>
    <xf numFmtId="37" fontId="12" fillId="0" borderId="0" xfId="3" applyFont="1" applyFill="1" applyBorder="1" applyAlignment="1">
      <alignment horizontal="center" vertical="top"/>
    </xf>
    <xf numFmtId="0" fontId="11" fillId="19" borderId="1" xfId="0" applyFont="1" applyFill="1" applyBorder="1" applyAlignment="1">
      <alignment vertical="center"/>
    </xf>
    <xf numFmtId="14" fontId="12" fillId="21" borderId="1" xfId="7" applyFont="1" applyFill="1" applyBorder="1" applyAlignment="1">
      <alignment horizontal="center" vertical="top" wrapText="1"/>
    </xf>
    <xf numFmtId="0" fontId="11" fillId="8" borderId="1" xfId="0" applyFont="1" applyFill="1" applyBorder="1" applyAlignment="1">
      <alignment vertical="top"/>
    </xf>
    <xf numFmtId="0" fontId="20" fillId="11" borderId="1" xfId="0" applyFont="1" applyFill="1" applyBorder="1" applyAlignment="1">
      <alignment horizontal="left" vertical="top" wrapText="1"/>
    </xf>
    <xf numFmtId="0" fontId="11" fillId="19" borderId="1" xfId="0" applyFont="1" applyFill="1" applyBorder="1" applyAlignment="1">
      <alignment vertical="top" wrapText="1"/>
    </xf>
    <xf numFmtId="0" fontId="0" fillId="0" borderId="0" xfId="0" applyAlignment="1">
      <alignment horizontal="left" vertical="top"/>
    </xf>
    <xf numFmtId="0" fontId="20" fillId="4" borderId="1" xfId="0" applyFont="1" applyFill="1" applyBorder="1" applyAlignment="1">
      <alignment horizontal="left" vertical="center" wrapText="1"/>
    </xf>
    <xf numFmtId="0" fontId="20" fillId="4" borderId="1" xfId="0" applyFont="1" applyFill="1" applyBorder="1" applyAlignment="1">
      <alignment horizontal="left" vertical="top" wrapText="1"/>
    </xf>
    <xf numFmtId="0" fontId="9" fillId="8" borderId="1" xfId="0" applyFont="1" applyFill="1" applyBorder="1" applyAlignment="1">
      <alignment vertical="top" wrapText="1"/>
    </xf>
    <xf numFmtId="0" fontId="2" fillId="4" borderId="1" xfId="0" applyFont="1" applyFill="1" applyBorder="1" applyAlignment="1">
      <alignment horizontal="left" vertical="top" wrapText="1"/>
    </xf>
    <xf numFmtId="0" fontId="5" fillId="0" borderId="0" xfId="0" applyFont="1" applyAlignment="1">
      <alignment horizontal="center" vertical="center"/>
    </xf>
    <xf numFmtId="9" fontId="6" fillId="0" borderId="0" xfId="6" applyFont="1" applyFill="1" applyBorder="1">
      <alignment horizontal="center" vertical="center"/>
    </xf>
    <xf numFmtId="14" fontId="5" fillId="0" borderId="0" xfId="7" applyFont="1" applyFill="1" applyBorder="1">
      <alignment horizontal="center" vertical="center"/>
    </xf>
    <xf numFmtId="37" fontId="5" fillId="0" borderId="0" xfId="3" applyFont="1" applyFill="1" applyBorder="1">
      <alignment horizontal="center" vertical="center"/>
    </xf>
    <xf numFmtId="14" fontId="5" fillId="0" borderId="0" xfId="7" applyFont="1" applyFill="1" applyBorder="1" applyAlignment="1">
      <alignment horizontal="center" vertical="top" wrapText="1"/>
    </xf>
    <xf numFmtId="0" fontId="22" fillId="8" borderId="1" xfId="0" applyFont="1" applyFill="1" applyBorder="1" applyAlignment="1">
      <alignment vertical="top" wrapText="1"/>
    </xf>
    <xf numFmtId="0" fontId="2" fillId="4" borderId="1" xfId="0" applyFont="1" applyFill="1" applyBorder="1" applyAlignment="1">
      <alignment horizontal="left" vertical="center" wrapText="1"/>
    </xf>
    <xf numFmtId="14" fontId="5" fillId="9" borderId="1" xfId="7" applyFont="1" applyFill="1" applyBorder="1">
      <alignment horizontal="center" vertical="center"/>
    </xf>
    <xf numFmtId="14" fontId="6" fillId="10" borderId="1" xfId="7" applyFont="1" applyFill="1" applyBorder="1" applyAlignment="1">
      <alignment horizontal="center" vertical="center"/>
    </xf>
    <xf numFmtId="14" fontId="6" fillId="10" borderId="1" xfId="7" applyFont="1" applyFill="1" applyBorder="1">
      <alignment horizontal="center" vertical="center"/>
    </xf>
    <xf numFmtId="14" fontId="5" fillId="0" borderId="0" xfId="7" applyFont="1" applyFill="1" applyBorder="1" applyAlignment="1">
      <alignment horizontal="center" vertical="center" wrapText="1"/>
    </xf>
    <xf numFmtId="14" fontId="5" fillId="9" borderId="1" xfId="7" applyFont="1" applyFill="1" applyBorder="1" applyAlignment="1">
      <alignment horizontal="center" vertical="center" wrapText="1"/>
    </xf>
    <xf numFmtId="0" fontId="23" fillId="16" borderId="0" xfId="0" applyFont="1" applyFill="1" applyAlignment="1">
      <alignment horizontal="center" vertical="center"/>
    </xf>
    <xf numFmtId="0" fontId="12" fillId="16" borderId="0" xfId="0" applyFont="1" applyFill="1" applyAlignment="1">
      <alignment horizontal="center" vertical="center"/>
    </xf>
    <xf numFmtId="0" fontId="17" fillId="17" borderId="0" xfId="0" applyFont="1" applyFill="1" applyAlignment="1">
      <alignment vertical="center"/>
    </xf>
    <xf numFmtId="0" fontId="24" fillId="22" borderId="0" xfId="40" applyFont="1" applyFill="1" applyAlignment="1">
      <alignment horizontal="center" vertical="center"/>
    </xf>
    <xf numFmtId="0" fontId="25" fillId="23" borderId="0" xfId="0" applyFont="1" applyFill="1" applyAlignment="1">
      <alignment horizontal="center" vertical="center"/>
    </xf>
    <xf numFmtId="0" fontId="2" fillId="0" borderId="0" xfId="0" applyFont="1" applyAlignment="1">
      <alignment vertical="center"/>
    </xf>
    <xf numFmtId="176" fontId="26" fillId="16" borderId="9" xfId="0" applyNumberFormat="1" applyFont="1" applyFill="1" applyBorder="1" applyAlignment="1">
      <alignment horizontal="center" vertical="center"/>
    </xf>
    <xf numFmtId="176" fontId="26" fillId="16" borderId="0" xfId="0" applyNumberFormat="1" applyFont="1" applyFill="1" applyAlignment="1">
      <alignment horizontal="center" vertical="center"/>
    </xf>
    <xf numFmtId="176" fontId="26" fillId="16" borderId="10" xfId="0" applyNumberFormat="1" applyFont="1" applyFill="1" applyBorder="1" applyAlignment="1">
      <alignment horizontal="center" vertical="center"/>
    </xf>
    <xf numFmtId="176" fontId="27" fillId="16" borderId="11" xfId="0" applyNumberFormat="1" applyFont="1" applyFill="1" applyBorder="1" applyAlignment="1">
      <alignment horizontal="center" vertical="center"/>
    </xf>
    <xf numFmtId="176" fontId="27" fillId="16" borderId="12" xfId="0" applyNumberFormat="1" applyFont="1" applyFill="1" applyBorder="1" applyAlignment="1">
      <alignment horizontal="center" vertical="center"/>
    </xf>
    <xf numFmtId="0" fontId="28" fillId="24" borderId="0" xfId="0" applyFont="1" applyFill="1" applyAlignment="1">
      <alignment horizontal="center" vertical="center" wrapText="1"/>
    </xf>
    <xf numFmtId="0" fontId="26" fillId="16" borderId="13" xfId="0" applyFont="1" applyFill="1" applyBorder="1" applyAlignment="1">
      <alignment horizontal="center" vertical="center" shrinkToFit="1"/>
    </xf>
    <xf numFmtId="0" fontId="0" fillId="0" borderId="14" xfId="0" applyBorder="1" applyAlignment="1">
      <alignment vertical="center"/>
    </xf>
    <xf numFmtId="0" fontId="16" fillId="17" borderId="0" xfId="0" applyFont="1" applyFill="1" applyAlignment="1">
      <alignment horizontal="center" vertical="center"/>
    </xf>
    <xf numFmtId="0" fontId="12" fillId="17" borderId="15" xfId="0" applyFont="1" applyFill="1" applyBorder="1" applyAlignment="1">
      <alignment horizontal="center" vertical="center"/>
    </xf>
    <xf numFmtId="0" fontId="12" fillId="17" borderId="16" xfId="0" applyFont="1" applyFill="1" applyBorder="1" applyAlignment="1">
      <alignment horizontal="center" vertical="center"/>
    </xf>
    <xf numFmtId="0" fontId="0" fillId="16" borderId="0" xfId="0" applyFill="1" applyAlignment="1">
      <alignment horizontal="center" vertical="center"/>
    </xf>
    <xf numFmtId="0" fontId="0" fillId="16" borderId="0" xfId="0" applyFill="1"/>
    <xf numFmtId="0" fontId="24" fillId="25" borderId="0" xfId="0" applyFont="1" applyFill="1" applyAlignment="1">
      <alignment horizontal="center" vertical="center"/>
    </xf>
    <xf numFmtId="0" fontId="24" fillId="26" borderId="0" xfId="0" applyFont="1" applyFill="1" applyAlignment="1">
      <alignment horizontal="center" vertical="center"/>
    </xf>
    <xf numFmtId="0" fontId="25" fillId="27" borderId="0" xfId="0" applyFont="1" applyFill="1" applyAlignment="1">
      <alignment horizontal="center" vertical="center"/>
    </xf>
    <xf numFmtId="0" fontId="4" fillId="0" borderId="0" xfId="0" applyFont="1" applyAlignment="1">
      <alignment vertical="center"/>
    </xf>
    <xf numFmtId="176" fontId="26" fillId="16" borderId="17" xfId="0" applyNumberFormat="1" applyFont="1" applyFill="1" applyBorder="1" applyAlignment="1">
      <alignment horizontal="center" vertical="center"/>
    </xf>
    <xf numFmtId="176" fontId="27" fillId="16" borderId="18" xfId="0" applyNumberFormat="1" applyFont="1" applyFill="1" applyBorder="1" applyAlignment="1">
      <alignment horizontal="center" vertical="center"/>
    </xf>
    <xf numFmtId="0" fontId="0" fillId="0" borderId="13" xfId="0" applyBorder="1" applyAlignment="1">
      <alignment vertical="center"/>
    </xf>
    <xf numFmtId="14" fontId="5" fillId="10" borderId="1" xfId="7" applyFont="1" applyFill="1" applyBorder="1" applyAlignment="1">
      <alignment horizontal="center" vertical="center" wrapText="1"/>
    </xf>
    <xf numFmtId="14" fontId="6" fillId="10" borderId="1" xfId="7" applyFont="1" applyFill="1" applyBorder="1" applyAlignment="1">
      <alignment horizontal="center" vertical="center" wrapText="1"/>
    </xf>
    <xf numFmtId="0" fontId="12" fillId="0" borderId="0" xfId="0" applyFont="1" applyAlignment="1">
      <alignment horizontal="left" vertical="center" wrapText="1" indent="2"/>
    </xf>
    <xf numFmtId="0" fontId="12" fillId="17" borderId="0" xfId="0" applyFont="1" applyFill="1" applyAlignment="1">
      <alignment horizontal="left" vertical="center" wrapText="1" indent="1"/>
    </xf>
    <xf numFmtId="0" fontId="0" fillId="17" borderId="0" xfId="0" applyFill="1" applyAlignment="1">
      <alignment horizontal="center" vertical="center"/>
    </xf>
    <xf numFmtId="14" fontId="0" fillId="17" borderId="0" xfId="7" applyFont="1" applyFill="1">
      <alignment horizontal="center" vertical="center"/>
    </xf>
    <xf numFmtId="37" fontId="0" fillId="17" borderId="0" xfId="3" applyFont="1" applyFill="1">
      <alignment horizontal="center" vertical="center"/>
    </xf>
    <xf numFmtId="0" fontId="12" fillId="0" borderId="0" xfId="0" applyFont="1" applyAlignment="1">
      <alignment horizontal="center"/>
    </xf>
    <xf numFmtId="0" fontId="0" fillId="0" borderId="0" xfId="0" applyAlignment="1">
      <alignment horizontal="right" vertical="center"/>
    </xf>
    <xf numFmtId="0" fontId="11" fillId="8" borderId="0" xfId="0" applyFont="1" applyFill="1" applyAlignment="1">
      <alignment vertical="top"/>
    </xf>
    <xf numFmtId="14" fontId="12" fillId="21" borderId="1" xfId="7" applyFont="1" applyFill="1" applyBorder="1" applyAlignment="1">
      <alignment horizontal="center" vertical="top"/>
    </xf>
    <xf numFmtId="14" fontId="12" fillId="0" borderId="0" xfId="7" applyFont="1" applyFill="1" applyBorder="1" applyAlignment="1">
      <alignment horizontal="center" vertical="top" wrapText="1"/>
    </xf>
    <xf numFmtId="0" fontId="9" fillId="8" borderId="1" xfId="0" applyFont="1" applyFill="1" applyBorder="1" applyAlignment="1">
      <alignment vertical="top"/>
    </xf>
    <xf numFmtId="14" fontId="12" fillId="0" borderId="0" xfId="7" applyFont="1" applyFill="1" applyBorder="1" applyAlignment="1">
      <alignment horizontal="center" vertical="center" wrapText="1"/>
    </xf>
    <xf numFmtId="0" fontId="29" fillId="4" borderId="1" xfId="0" applyFont="1" applyFill="1" applyBorder="1" applyAlignment="1">
      <alignment horizontal="left" vertical="center" wrapText="1"/>
    </xf>
    <xf numFmtId="14" fontId="0" fillId="0" borderId="0" xfId="7" applyFont="1">
      <alignment horizontal="center" vertical="center"/>
    </xf>
    <xf numFmtId="14" fontId="3" fillId="0" borderId="0" xfId="7" applyFont="1">
      <alignment horizontal="center" vertical="center"/>
    </xf>
    <xf numFmtId="14" fontId="5" fillId="9" borderId="0" xfId="7" applyFont="1" applyFill="1">
      <alignment horizontal="center" vertical="center"/>
    </xf>
    <xf numFmtId="0" fontId="0" fillId="0" borderId="0" xfId="0" applyAlignment="1">
      <alignment horizontal="center" vertical="center"/>
    </xf>
    <xf numFmtId="14" fontId="12" fillId="0" borderId="0" xfId="7" applyFont="1" applyFill="1">
      <alignment horizontal="center" vertical="center"/>
    </xf>
    <xf numFmtId="0" fontId="11" fillId="5" borderId="1" xfId="0" applyFont="1" applyFill="1" applyBorder="1" applyAlignment="1">
      <alignment vertical="top" wrapText="1"/>
    </xf>
    <xf numFmtId="0" fontId="20" fillId="5" borderId="1" xfId="0" applyFont="1" applyFill="1" applyBorder="1" applyAlignment="1">
      <alignment vertical="top" wrapText="1"/>
    </xf>
    <xf numFmtId="0" fontId="0" fillId="0" borderId="0" xfId="0" applyAlignment="1">
      <alignment horizontal="left" wrapText="1" indent="1"/>
    </xf>
  </cellXfs>
  <cellStyles count="52">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Date" xfId="7"/>
    <cellStyle name="Check Cell" xfId="8" builtinId="23"/>
    <cellStyle name="Heading 2" xfId="9" builtinId="17"/>
    <cellStyle name="Note" xfId="10" builtinId="10"/>
    <cellStyle name="Hyperlink" xfId="11" builtinId="8"/>
    <cellStyle name="60% - Accent4" xfId="12" builtinId="44"/>
    <cellStyle name="Followed Hyperlink" xfId="13" builtinId="9"/>
    <cellStyle name="40% - Accent3" xfId="14" builtinId="39"/>
    <cellStyle name="Warning Text" xfId="15" builtinId="11"/>
    <cellStyle name="40% - Accent2" xfId="16" builtinId="35"/>
    <cellStyle name="Title" xfId="17" builtinId="15"/>
    <cellStyle name="CExplanatory Text" xfId="18" builtinId="53"/>
    <cellStyle name="Heading 1" xfId="19" builtinId="16"/>
    <cellStyle name="Heading 3" xfId="20" builtinId="18"/>
    <cellStyle name="Heading 4" xfId="21" builtinId="19"/>
    <cellStyle name="Input" xfId="22" builtinId="20"/>
    <cellStyle name="60% - Accent3" xfId="23" builtinId="40"/>
    <cellStyle name="Good" xfId="24" builtinId="26"/>
    <cellStyle name="Output" xfId="25" builtinId="21"/>
    <cellStyle name="20% - Accent1" xfId="26" builtinId="30"/>
    <cellStyle name="Calculation" xfId="27" builtinId="22"/>
    <cellStyle name="Linked Cell" xfId="28" builtinId="24"/>
    <cellStyle name="Total" xfId="29" builtinId="25"/>
    <cellStyle name="Bad" xfId="30" builtinId="27"/>
    <cellStyle name="Neutral" xfId="31" builtinId="28"/>
    <cellStyle name="Accent1" xfId="32" builtinId="29"/>
    <cellStyle name="Normal 2" xfId="33"/>
    <cellStyle name="20% - Accent5" xfId="34" builtinId="46"/>
    <cellStyle name="60% - Accent1" xfId="35" builtinId="32"/>
    <cellStyle name="Accent2" xfId="36" builtinId="33"/>
    <cellStyle name="20% - Accent2" xfId="37" builtinId="34"/>
    <cellStyle name="20% - Accent6" xfId="38" builtinId="50"/>
    <cellStyle name="60% - Accent2" xfId="39" builtinId="36"/>
    <cellStyle name="Accent3" xfId="40" builtinId="37"/>
    <cellStyle name="20% - Accent3" xfId="41" builtinId="38"/>
    <cellStyle name="Accent4" xfId="42" builtinId="41"/>
    <cellStyle name="20% - Accent4" xfId="43" builtinId="42"/>
    <cellStyle name="40% - Accent4" xfId="44" builtinId="43"/>
    <cellStyle name="Accent5" xfId="45" builtinId="45"/>
    <cellStyle name="40% - Accent5" xfId="46" builtinId="47"/>
    <cellStyle name="60% - Accent5" xfId="47" builtinId="48"/>
    <cellStyle name="Accent6" xfId="48" builtinId="49"/>
    <cellStyle name="40% - Accent6" xfId="49" builtinId="51"/>
    <cellStyle name="60% - Accent6" xfId="50" builtinId="52"/>
    <cellStyle name="zHiddenText" xfId="51"/>
  </cellStyles>
  <dxfs count="40">
    <dxf>
      <alignment horizontal="left" wrapText="1"/>
    </dxf>
    <dxf>
      <alignment horizontal="center" vertical="center"/>
    </dxf>
    <dxf>
      <alignment horizontal="center" vertical="center"/>
    </dxf>
    <dxf>
      <alignment horizontal="center" vertical="center"/>
    </dxf>
    <dxf>
      <font>
        <name val="Calibri"/>
        <scheme val="none"/>
        <family val="2"/>
        <b val="0"/>
        <i val="0"/>
        <strike val="0"/>
        <u val="none"/>
        <sz val="11"/>
        <color theme="0"/>
      </font>
      <fill>
        <patternFill patternType="none"/>
      </fill>
    </dxf>
    <dxf>
      <font>
        <name val="Calibri"/>
        <scheme val="none"/>
        <family val="2"/>
        <b val="0"/>
        <i val="0"/>
        <strike val="0"/>
        <u val="none"/>
        <sz val="11"/>
        <color theme="0"/>
      </font>
      <fill>
        <patternFill patternType="none"/>
      </fill>
    </dxf>
    <dxf>
      <font>
        <name val="Calibri"/>
        <scheme val="none"/>
        <family val="2"/>
        <b val="0"/>
        <i val="0"/>
        <strike val="0"/>
        <u val="none"/>
        <sz val="11"/>
        <color theme="0"/>
      </font>
      <fill>
        <patternFill patternType="none"/>
      </fill>
    </dxf>
    <dxf>
      <font>
        <color theme="0"/>
      </font>
      <fill>
        <patternFill patternType="solid">
          <bgColor theme="1" tint="0.349986266670736"/>
        </patternFill>
      </fill>
      <border>
        <left/>
        <right/>
        <top/>
        <bottom/>
      </border>
    </dxf>
    <dxf>
      <font>
        <color theme="0"/>
      </font>
      <fill>
        <patternFill patternType="solid">
          <bgColor theme="1" tint="0.499984740745262"/>
        </patternFill>
      </fill>
      <border>
        <left/>
        <right/>
        <top/>
        <bottom/>
      </border>
    </dxf>
    <dxf>
      <fill>
        <patternFill patternType="solid">
          <bgColor theme="9"/>
        </patternFill>
      </fill>
      <border>
        <left/>
        <right/>
        <top/>
        <bottom/>
      </border>
    </dxf>
    <dxf>
      <fill>
        <patternFill patternType="solid">
          <bgColor theme="7" tint="-0.249946592608417"/>
        </patternFill>
      </fill>
      <border>
        <left/>
        <right/>
        <top/>
        <bottom/>
      </border>
    </dxf>
    <dxf>
      <fill>
        <patternFill patternType="solid">
          <bgColor theme="6"/>
        </patternFill>
      </fill>
      <border>
        <left/>
        <right/>
        <top/>
        <bottom/>
      </border>
    </dxf>
    <dxf>
      <fill>
        <patternFill patternType="solid">
          <bgColor theme="5"/>
        </patternFill>
      </fill>
      <border>
        <left/>
        <right/>
        <top/>
        <bottom/>
      </border>
    </dxf>
    <dxf>
      <fill>
        <patternFill patternType="solid">
          <bgColor theme="2" tint="-0.0999481185338908"/>
        </patternFill>
      </fill>
      <border>
        <left/>
        <right/>
        <top/>
        <bottom/>
      </border>
    </dxf>
    <dxf>
      <fill>
        <patternFill patternType="solid">
          <bgColor theme="6"/>
        </patternFill>
      </fill>
      <border>
        <left style="thin">
          <color theme="6"/>
        </left>
        <right style="thin">
          <color theme="6"/>
        </right>
        <top style="thin">
          <color theme="0"/>
        </top>
        <bottom style="thin">
          <color theme="0"/>
        </bottom>
      </border>
    </dxf>
    <dxf>
      <fill>
        <patternFill patternType="solid">
          <bgColor theme="7" tint="-0.249946592608417"/>
        </patternFill>
      </fill>
      <border>
        <left style="thin">
          <color theme="7" tint="-0.249946592608417"/>
        </left>
        <right style="thin">
          <color theme="7" tint="-0.249946592608417"/>
        </right>
        <top style="thin">
          <color theme="0"/>
        </top>
        <bottom style="thin">
          <color theme="0"/>
        </bottom>
      </border>
    </dxf>
    <dxf>
      <fill>
        <patternFill patternType="solid">
          <bgColor theme="4"/>
        </patternFill>
      </fill>
      <border>
        <left style="thin">
          <color theme="4"/>
        </left>
        <right style="thin">
          <color theme="4"/>
        </right>
        <top style="thin">
          <color theme="0"/>
        </top>
        <bottom style="thin">
          <color theme="0"/>
        </bottom>
      </border>
    </dxf>
    <dxf>
      <fill>
        <patternFill patternType="solid">
          <bgColor theme="9" tint="-0.249946592608417"/>
        </patternFill>
      </fill>
      <border>
        <left style="thin">
          <color theme="9" tint="-0.249946592608417"/>
        </left>
        <right style="thin">
          <color theme="9" tint="-0.249946592608417"/>
        </right>
        <top style="thin">
          <color theme="0"/>
        </top>
        <bottom style="thin">
          <color theme="0"/>
        </bottom>
      </border>
    </dxf>
    <dxf>
      <fill>
        <patternFill patternType="solid">
          <bgColor theme="2" tint="-0.0999481185338908"/>
        </patternFill>
      </fill>
      <border>
        <left style="thin">
          <color theme="2" tint="-0.0999481185338908"/>
        </left>
        <right style="thin">
          <color theme="2" tint="-0.0999481185338908"/>
        </right>
        <top style="thin">
          <color theme="0"/>
        </top>
        <bottom style="thin">
          <color theme="0"/>
        </bottom>
      </border>
    </dxf>
    <dxf>
      <font>
        <b val="1"/>
        <i val="0"/>
        <color theme="0"/>
      </font>
      <border>
        <left style="thin">
          <color rgb="FFC00000"/>
        </left>
        <right style="thin">
          <color rgb="FFC00000"/>
        </right>
      </border>
    </dxf>
    <dxf>
      <alignment horizontal="left" wrapText="1"/>
    </dxf>
    <dxf>
      <alignment horizontal="center" vertical="center"/>
    </dxf>
    <dxf>
      <alignment horizontal="center" vertical="center"/>
    </dxf>
    <dxf>
      <alignment horizontal="center" vertical="center"/>
    </dxf>
    <dxf>
      <font>
        <name val="Calibri"/>
        <scheme val="none"/>
        <family val="2"/>
        <b val="0"/>
        <i val="0"/>
        <strike val="0"/>
        <u val="none"/>
        <sz val="11"/>
        <color theme="0"/>
      </font>
      <fill>
        <patternFill patternType="none"/>
      </fill>
    </dxf>
    <dxf>
      <font>
        <name val="Calibri"/>
        <scheme val="none"/>
        <family val="2"/>
        <b val="0"/>
        <i val="0"/>
        <strike val="0"/>
        <u val="none"/>
        <sz val="11"/>
        <color theme="0"/>
      </font>
      <fill>
        <patternFill patternType="none"/>
      </fill>
    </dxf>
    <dxf>
      <font>
        <name val="Calibri"/>
        <scheme val="none"/>
        <family val="2"/>
        <b val="0"/>
        <i val="0"/>
        <strike val="0"/>
        <u val="none"/>
        <sz val="11"/>
        <color theme="0"/>
      </font>
      <fill>
        <patternFill patternType="none"/>
      </fill>
    </dxf>
    <dxf>
      <font>
        <color theme="0"/>
      </font>
      <fill>
        <patternFill patternType="solid">
          <bgColor theme="1" tint="0.249946592608417"/>
        </patternFill>
      </fill>
    </dxf>
    <dxf>
      <font>
        <color theme="0"/>
      </font>
      <fill>
        <patternFill patternType="solid">
          <bgColor theme="1" tint="0.349986266670736"/>
        </patternFill>
      </fill>
      <border>
        <left/>
        <right/>
        <top/>
        <bottom/>
        <vertical/>
        <horizontal/>
      </border>
    </dxf>
    <dxf>
      <font>
        <color auto="1"/>
      </font>
      <fill>
        <patternFill patternType="solid">
          <fgColor theme="0" tint="-0.14996795556505"/>
          <bgColor theme="0" tint="-0.149937437055574"/>
        </patternFill>
      </fill>
      <border>
        <left/>
        <right/>
        <top/>
        <bottom/>
        <vertical/>
        <horizontal/>
      </border>
    </dxf>
    <dxf>
      <font>
        <strike val="0"/>
        <color auto="1"/>
      </font>
      <border>
        <left/>
        <right/>
        <top/>
        <bottom/>
        <vertical/>
        <horizontal/>
      </border>
    </dxf>
    <dxf>
      <border>
        <left/>
        <right/>
        <top/>
        <bottom/>
        <vertical/>
        <horizontal/>
      </border>
    </dxf>
    <dxf>
      <border>
        <left/>
        <right/>
        <top/>
        <bottom/>
        <vertical/>
        <horizontal/>
      </border>
    </dxf>
    <dxf>
      <border>
        <left/>
        <right/>
        <top/>
        <bottom/>
        <vertical/>
        <horizontal/>
      </border>
    </dxf>
    <dxf>
      <fill>
        <patternFill patternType="solid">
          <bgColor theme="0" tint="-0.0499893185216834"/>
        </patternFill>
      </fill>
      <border>
        <left/>
        <right/>
        <top/>
        <bottom/>
        <vertical/>
        <horizontal/>
      </border>
    </dxf>
    <dxf>
      <font>
        <b val="1"/>
        <color theme="1"/>
      </font>
    </dxf>
    <dxf>
      <font>
        <b val="0"/>
        <i val="0"/>
        <color theme="1"/>
      </font>
      <border>
        <left/>
        <right/>
        <top/>
        <bottom/>
        <vertical/>
        <horizontal/>
      </border>
    </dxf>
    <dxf>
      <font>
        <b val="1"/>
        <color theme="1"/>
      </font>
      <border>
        <left/>
        <right/>
        <top/>
        <bottom/>
        <vertical/>
        <horizontal/>
      </border>
    </dxf>
    <dxf>
      <font>
        <b val="1"/>
        <color theme="0"/>
      </font>
      <fill>
        <patternFill patternType="solid">
          <fgColor theme="1" tint="0.249946592608417"/>
          <bgColor theme="1" tint="0.249946592608417"/>
        </patternFill>
      </fill>
      <border>
        <left/>
        <right/>
        <top/>
        <bottom/>
        <vertical/>
        <horizontal/>
      </border>
    </dxf>
    <dxf>
      <font>
        <color auto="1"/>
      </font>
      <border>
        <left/>
        <right/>
        <top/>
        <bottom/>
        <vertical/>
        <horizontal/>
      </border>
    </dxf>
  </dxfs>
  <tableStyles count="2" defaultTableStyle="Gantt Table Style" defaultPivotStyle="PivotStyleLight16">
    <tableStyle name="Gantt Table Style" pivot="0" count="4">
      <tableStyleElement type="wholeTable" dxfId="30"/>
      <tableStyleElement type="headerRow" dxfId="29"/>
      <tableStyleElement type="firstRowStripe" dxfId="28"/>
      <tableStyleElement type="secondRowStripe" dxfId="27"/>
    </tableStyle>
    <tableStyle name="ToDoList" pivot="0" count="9">
      <tableStyleElement type="wholeTable" dxfId="39"/>
      <tableStyleElement type="headerRow" dxfId="38"/>
      <tableStyleElement type="totalRow" dxfId="37"/>
      <tableStyleElement type="firstColumn" dxfId="36"/>
      <tableStyleElement type="lastColumn" dxfId="35"/>
      <tableStyleElement type="firstRowStripe" dxfId="34"/>
      <tableStyleElement type="secondRowStripe" dxfId="33"/>
      <tableStyleElement type="firstColumnStripe" dxfId="32"/>
      <tableStyleElement type="secondColumnStripe" dxfId="3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00FF6600"/>
      <color rgb="00C0C0C0"/>
      <color rgb="00000000"/>
      <color rgb="00215881"/>
      <color rgb="0042648A"/>
      <color rgb="00969696"/>
      <color rgb="00427FC2"/>
      <color rgb="0044678E"/>
      <color rgb="004A6F9C"/>
      <color rgb="003969A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3.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Scroll" dx="39" fmlaLink="$C$5" horiz="1" max="365" page="2" val="0"/>
</file>

<file path=xl/ctrlProps/ctrlProp2.xml><?xml version="1.0" encoding="utf-8"?>
<formControlPr xmlns="http://schemas.microsoft.com/office/spreadsheetml/2009/9/main" objectType="Scroll" dx="39" fmlaLink="$C$6" horiz="1" max="365" page="2"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9</xdr:col>
          <xdr:colOff>30480</xdr:colOff>
          <xdr:row>5</xdr:row>
          <xdr:rowOff>60960</xdr:rowOff>
        </xdr:from>
        <xdr:to>
          <xdr:col>64</xdr:col>
          <xdr:colOff>228600</xdr:colOff>
          <xdr:row>5</xdr:row>
          <xdr:rowOff>243840</xdr:rowOff>
        </xdr:to>
        <xdr:sp>
          <xdr:nvSpPr>
            <xdr:cNvPr id="13313" name="Scroll Bar 1" hidden="1">
              <a:extLst>
                <a:ext uri="{63B3BB69-23CF-44E3-9099-C40C66FF867C}">
                  <a14:compatExt spid="_x0000_s13313"/>
                </a:ext>
              </a:extLst>
            </xdr:cNvPr>
            <xdr:cNvSpPr/>
          </xdr:nvSpPr>
          <xdr:spPr>
            <a:xfrm>
              <a:off x="12143105" y="2219325"/>
              <a:ext cx="13225145" cy="18288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9</xdr:col>
          <xdr:colOff>30480</xdr:colOff>
          <xdr:row>6</xdr:row>
          <xdr:rowOff>60960</xdr:rowOff>
        </xdr:from>
        <xdr:to>
          <xdr:col>64</xdr:col>
          <xdr:colOff>228599</xdr:colOff>
          <xdr:row>6</xdr:row>
          <xdr:rowOff>236220</xdr:rowOff>
        </xdr:to>
        <xdr:sp>
          <xdr:nvSpPr>
            <xdr:cNvPr id="14337" name="Scroll Bar 1" hidden="1">
              <a:extLst>
                <a:ext uri="{63B3BB69-23CF-44E3-9099-C40C66FF867C}">
                  <a14:compatExt spid="_x0000_s14337"/>
                </a:ext>
              </a:extLst>
            </xdr:cNvPr>
            <xdr:cNvSpPr/>
          </xdr:nvSpPr>
          <xdr:spPr>
            <a:xfrm>
              <a:off x="12868910" y="2472690"/>
              <a:ext cx="13224510" cy="175260"/>
            </a:xfrm>
            <a:prstGeom prst="rect">
              <a:avLst/>
            </a:prstGeom>
          </xdr:spPr>
        </xdr:sp>
        <xdr:clientData/>
      </xdr:twoCellAnchor>
    </mc:Choice>
    <mc:Fallback/>
  </mc:AlternateContent>
</xdr:wsDr>
</file>

<file path=xl/tables/table1.xml><?xml version="1.0" encoding="utf-8"?>
<table xmlns="http://schemas.openxmlformats.org/spreadsheetml/2006/main" id="4" name="Milestones435" displayName="Milestones435" ref="B7:H88" totalsRowShown="0">
  <autoFilter ref="B7:H88">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Milestone description" dataDxfId="0"/>
    <tableColumn id="2" name="Category" dataDxfId="1"/>
    <tableColumn id="3" name="Progress" dataDxfId="2"/>
    <tableColumn id="4" name="Start" dataDxfId="3"/>
    <tableColumn id="5" name="Remarks" dataDxfId="4"/>
    <tableColumn id="6" name="Bug Id" dataDxfId="5"/>
    <tableColumn id="7" name="Days" dataDxfId="6"/>
  </tableColumns>
  <tableStyleInfo name="Gantt Table Style" showFirstColumn="1" showLastColumn="0" showRowStripes="1" showColumnStripes="0"/>
</table>
</file>

<file path=xl/tables/table2.xml><?xml version="1.0" encoding="utf-8"?>
<table xmlns="http://schemas.openxmlformats.org/spreadsheetml/2006/main" id="1" name="Milestones4352" displayName="Milestones4352" ref="B8:H74" totalsRowShown="0">
  <autoFilter ref="B8:H7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Milestone description" dataDxfId="20"/>
    <tableColumn id="2" name="Category" dataDxfId="21"/>
    <tableColumn id="3" name="Progress" dataDxfId="22"/>
    <tableColumn id="4" name="Start" dataDxfId="23"/>
    <tableColumn id="5" name="Remarks" dataDxfId="24"/>
    <tableColumn id="6" name="Bug Id" dataDxfId="25"/>
    <tableColumn id="7" name="Days" dataDxfId="26"/>
  </tableColumns>
  <tableStyleInfo name="Gantt Table Style" showFirstColumn="1" showLastColumn="0" showRowStripes="1" showColumnStripes="0"/>
</table>
</file>

<file path=xl/theme/theme1.xml><?xml version="1.0" encoding="utf-8"?>
<a:theme xmlns:a="http://schemas.openxmlformats.org/drawingml/2006/main" name="Attitude">
  <a:themeElements>
    <a:clrScheme name="Custom 60">
      <a:dk1>
        <a:srgbClr val="000000"/>
      </a:dk1>
      <a:lt1>
        <a:sysClr val="window" lastClr="FFFFFF"/>
      </a:lt1>
      <a:dk2>
        <a:srgbClr val="8439BD"/>
      </a:dk2>
      <a:lt2>
        <a:srgbClr val="FFFFFF"/>
      </a:lt2>
      <a:accent1>
        <a:srgbClr val="0EABB7"/>
      </a:accent1>
      <a:accent2>
        <a:srgbClr val="4868E5"/>
      </a:accent2>
      <a:accent3>
        <a:srgbClr val="20A472"/>
      </a:accent3>
      <a:accent4>
        <a:srgbClr val="B13DC8"/>
      </a:accent4>
      <a:accent5>
        <a:srgbClr val="172DA6"/>
      </a:accent5>
      <a:accent6>
        <a:srgbClr val="00B0F0"/>
      </a:accent6>
      <a:hlink>
        <a:srgbClr val="00B0F0"/>
      </a:hlink>
      <a:folHlink>
        <a:srgbClr val="B036B3"/>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table" Target="../tables/table1.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table" Target="../tables/table2.xml"/><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Q89"/>
  <sheetViews>
    <sheetView showGridLines="0" zoomScale="65" zoomScaleNormal="65" topLeftCell="A62" workbookViewId="0">
      <selection activeCell="B66" sqref="B66"/>
    </sheetView>
  </sheetViews>
  <sheetFormatPr defaultColWidth="8.88571428571429" defaultRowHeight="30" customHeight="1"/>
  <cols>
    <col min="1" max="1" width="4.78095238095238" style="83" customWidth="1"/>
    <col min="2" max="2" width="74.8857142857143" customWidth="1"/>
    <col min="3" max="3" width="13.3333333333333" customWidth="1"/>
    <col min="4" max="4" width="15.7809523809524" customWidth="1"/>
    <col min="5" max="5" width="15.6666666666667" style="84" customWidth="1"/>
    <col min="6" max="6" width="30.7809523809524" style="84" customWidth="1"/>
    <col min="7" max="7" width="13.3333333333333" style="84" customWidth="1"/>
    <col min="8" max="8" width="10.4380952380952" customWidth="1"/>
    <col min="9" max="9" width="2.66666666666667" customWidth="1"/>
    <col min="10" max="65" width="3.55238095238095" customWidth="1"/>
    <col min="66" max="66" width="2.66666666666667" customWidth="1"/>
  </cols>
  <sheetData>
    <row r="1" ht="49.95" customHeight="1" spans="1:66">
      <c r="A1" s="85"/>
      <c r="B1" s="86" t="s">
        <v>0</v>
      </c>
      <c r="C1" s="86"/>
      <c r="D1" s="86"/>
      <c r="E1" s="86"/>
      <c r="F1" s="86"/>
      <c r="G1" s="86"/>
      <c r="H1" s="86"/>
      <c r="I1" s="86"/>
      <c r="J1" s="144"/>
      <c r="K1" s="144"/>
      <c r="L1" s="144"/>
      <c r="M1" s="144"/>
      <c r="N1" s="144"/>
      <c r="O1" s="144"/>
      <c r="P1" s="145"/>
      <c r="Q1" s="161"/>
      <c r="R1" s="161"/>
      <c r="S1" s="161"/>
      <c r="T1" s="161"/>
      <c r="U1" s="161"/>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row>
    <row r="2" customHeight="1" spans="1:66">
      <c r="A2" s="85"/>
      <c r="B2" s="92" t="s">
        <v>1</v>
      </c>
      <c r="C2" s="93"/>
      <c r="D2" s="94"/>
      <c r="E2" s="95"/>
      <c r="F2" s="95"/>
      <c r="G2" s="95"/>
      <c r="H2" s="96" t="s">
        <v>2</v>
      </c>
      <c r="I2" s="94"/>
      <c r="J2" s="147" t="s">
        <v>3</v>
      </c>
      <c r="K2" s="147"/>
      <c r="L2" s="147"/>
      <c r="M2" s="147"/>
      <c r="N2" s="99"/>
      <c r="O2" s="148" t="s">
        <v>4</v>
      </c>
      <c r="P2" s="148"/>
      <c r="Q2" s="148"/>
      <c r="R2" s="148"/>
      <c r="S2" s="99"/>
      <c r="T2" s="163" t="s">
        <v>5</v>
      </c>
      <c r="U2" s="163"/>
      <c r="V2" s="163"/>
      <c r="W2" s="163"/>
      <c r="X2" s="99"/>
      <c r="Y2" s="164" t="s">
        <v>6</v>
      </c>
      <c r="Z2" s="164"/>
      <c r="AA2" s="164"/>
      <c r="AB2" s="164"/>
      <c r="AC2" s="99"/>
      <c r="AD2" s="165" t="s">
        <v>7</v>
      </c>
      <c r="AE2" s="165"/>
      <c r="AF2" s="165"/>
      <c r="AG2" s="165"/>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row>
    <row r="3" customHeight="1" spans="1:66">
      <c r="A3" s="85"/>
      <c r="B3" s="97" t="s">
        <v>8</v>
      </c>
      <c r="C3" s="98"/>
      <c r="D3" s="99"/>
      <c r="E3" s="100"/>
      <c r="F3" s="100"/>
      <c r="G3" s="100"/>
      <c r="H3" s="99"/>
      <c r="I3" s="94"/>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row>
    <row r="4" customHeight="1" spans="1:66">
      <c r="A4" s="85"/>
      <c r="B4" s="101" t="s">
        <v>9</v>
      </c>
      <c r="C4" s="102">
        <v>45126</v>
      </c>
      <c r="D4" s="99"/>
      <c r="E4" s="100"/>
      <c r="F4" s="100"/>
      <c r="G4" s="100"/>
      <c r="H4" s="99"/>
      <c r="I4" s="94"/>
      <c r="J4" s="149" t="str">
        <f ca="1">TEXT(J5,"mmmm")</f>
        <v>July</v>
      </c>
      <c r="K4" s="149"/>
      <c r="L4" s="149"/>
      <c r="M4" s="149"/>
      <c r="N4" s="149"/>
      <c r="O4" s="149"/>
      <c r="P4" s="149"/>
      <c r="Q4" s="149" t="str">
        <f ca="1">IF(TEXT(Q5,"mmmm")=J4,"",TEXT(Q5,"mmmm"))</f>
        <v/>
      </c>
      <c r="R4" s="149"/>
      <c r="S4" s="149"/>
      <c r="T4" s="149"/>
      <c r="U4" s="149"/>
      <c r="V4" s="149"/>
      <c r="W4" s="149"/>
      <c r="X4" s="149" t="str">
        <f ca="1">IF(OR(TEXT(X5,"mmmm")=Q4,TEXT(X5,"mmmm")=J4),"",TEXT(X5,"mmmm"))</f>
        <v>August</v>
      </c>
      <c r="Y4" s="149"/>
      <c r="Z4" s="149"/>
      <c r="AA4" s="149"/>
      <c r="AB4" s="149"/>
      <c r="AC4" s="149"/>
      <c r="AD4" s="149"/>
      <c r="AE4" s="149" t="str">
        <f ca="1">IF(OR(TEXT(AE5,"mmmm")=X4,TEXT(AE5,"mmmm")=Q4,TEXT(AE5,"mmmm")=J4),"",TEXT(AE5,"mmmm"))</f>
        <v/>
      </c>
      <c r="AF4" s="149"/>
      <c r="AG4" s="149"/>
      <c r="AH4" s="149"/>
      <c r="AI4" s="149"/>
      <c r="AJ4" s="149"/>
      <c r="AK4" s="149"/>
      <c r="AL4" s="149" t="str">
        <f ca="1">IF(OR(TEXT(AL5,"mmmm")=AE4,TEXT(AL5,"mmmm")=X4,TEXT(AL5,"mmmm")=Q4,TEXT(AL5,"mmmm")=J4),"",TEXT(AL5,"mmmm"))</f>
        <v/>
      </c>
      <c r="AM4" s="149"/>
      <c r="AN4" s="149"/>
      <c r="AO4" s="149"/>
      <c r="AP4" s="149"/>
      <c r="AQ4" s="149"/>
      <c r="AR4" s="149"/>
      <c r="AS4" s="149" t="str">
        <f ca="1">IF(OR(TEXT(AS5,"mmmm")=AL4,TEXT(AS5,"mmmm")=AE4,TEXT(AS5,"mmmm")=X4,TEXT(AS5,"mmmm")=Q4),"",TEXT(AS5,"mmmm"))</f>
        <v/>
      </c>
      <c r="AT4" s="149"/>
      <c r="AU4" s="149"/>
      <c r="AV4" s="149"/>
      <c r="AW4" s="149"/>
      <c r="AX4" s="149"/>
      <c r="AY4" s="149"/>
      <c r="AZ4" s="149" t="str">
        <f ca="1">IF(OR(TEXT(AZ5,"mmmm")=AS4,TEXT(AZ5,"mmmm")=AL4,TEXT(AZ5,"mmmm")=AE4,TEXT(AZ5,"mmmm")=X4),"",TEXT(AZ5,"mmmm"))</f>
        <v/>
      </c>
      <c r="BA4" s="149"/>
      <c r="BB4" s="149"/>
      <c r="BC4" s="166"/>
      <c r="BD4" s="37"/>
      <c r="BE4" s="37"/>
      <c r="BF4" s="37"/>
      <c r="BG4" s="37" t="str">
        <f ca="1">IF(OR(TEXT(BG5,"mmmm")=AZ4,TEXT(BG5,"mmmm")=AS4,TEXT(BG5,"mmmm")=AL4,TEXT(BG5,"mmmm")=AE4),"",TEXT(BG5,"mmmm"))</f>
        <v>September</v>
      </c>
      <c r="BH4" s="37"/>
      <c r="BI4" s="37"/>
      <c r="BJ4" s="37"/>
      <c r="BK4" s="37"/>
      <c r="BL4" s="37"/>
      <c r="BM4" s="37"/>
      <c r="BN4" s="99"/>
    </row>
    <row r="5" customHeight="1" spans="1:66">
      <c r="A5" s="85"/>
      <c r="B5" s="101" t="s">
        <v>10</v>
      </c>
      <c r="C5" s="103">
        <v>0</v>
      </c>
      <c r="D5" s="94"/>
      <c r="E5" s="94"/>
      <c r="F5" s="94"/>
      <c r="G5" s="94"/>
      <c r="H5" s="94"/>
      <c r="I5" s="94"/>
      <c r="J5" s="150">
        <f ca="1">IFERROR(Project_Start+Scrolling_Increment,TODAY())</f>
        <v>45126</v>
      </c>
      <c r="K5" s="151">
        <f ca="1">J5+1</f>
        <v>45127</v>
      </c>
      <c r="L5" s="151">
        <f ca="1" t="shared" ref="L5:BA5" si="0">K5+1</f>
        <v>45128</v>
      </c>
      <c r="M5" s="151">
        <f ca="1" t="shared" si="0"/>
        <v>45129</v>
      </c>
      <c r="N5" s="151">
        <f ca="1" t="shared" si="0"/>
        <v>45130</v>
      </c>
      <c r="O5" s="151">
        <f ca="1" t="shared" si="0"/>
        <v>45131</v>
      </c>
      <c r="P5" s="152">
        <f ca="1" t="shared" si="0"/>
        <v>45132</v>
      </c>
      <c r="Q5" s="151">
        <f ca="1" t="shared" si="0"/>
        <v>45133</v>
      </c>
      <c r="R5" s="151">
        <f ca="1" t="shared" si="0"/>
        <v>45134</v>
      </c>
      <c r="S5" s="151">
        <f ca="1" t="shared" si="0"/>
        <v>45135</v>
      </c>
      <c r="T5" s="151">
        <f ca="1" t="shared" si="0"/>
        <v>45136</v>
      </c>
      <c r="U5" s="151">
        <f ca="1" t="shared" si="0"/>
        <v>45137</v>
      </c>
      <c r="V5" s="151">
        <f ca="1" t="shared" si="0"/>
        <v>45138</v>
      </c>
      <c r="W5" s="152">
        <f ca="1" t="shared" si="0"/>
        <v>45139</v>
      </c>
      <c r="X5" s="151">
        <f ca="1" t="shared" si="0"/>
        <v>45140</v>
      </c>
      <c r="Y5" s="151">
        <f ca="1" t="shared" si="0"/>
        <v>45141</v>
      </c>
      <c r="Z5" s="151">
        <f ca="1" t="shared" si="0"/>
        <v>45142</v>
      </c>
      <c r="AA5" s="151">
        <f ca="1" t="shared" si="0"/>
        <v>45143</v>
      </c>
      <c r="AB5" s="151">
        <f ca="1" t="shared" si="0"/>
        <v>45144</v>
      </c>
      <c r="AC5" s="151">
        <f ca="1" t="shared" si="0"/>
        <v>45145</v>
      </c>
      <c r="AD5" s="152">
        <f ca="1" t="shared" si="0"/>
        <v>45146</v>
      </c>
      <c r="AE5" s="151">
        <f ca="1" t="shared" si="0"/>
        <v>45147</v>
      </c>
      <c r="AF5" s="151">
        <f ca="1" t="shared" si="0"/>
        <v>45148</v>
      </c>
      <c r="AG5" s="151">
        <f ca="1" t="shared" si="0"/>
        <v>45149</v>
      </c>
      <c r="AH5" s="151">
        <f ca="1" t="shared" si="0"/>
        <v>45150</v>
      </c>
      <c r="AI5" s="151">
        <f ca="1" t="shared" si="0"/>
        <v>45151</v>
      </c>
      <c r="AJ5" s="151">
        <f ca="1" t="shared" si="0"/>
        <v>45152</v>
      </c>
      <c r="AK5" s="152">
        <f ca="1" t="shared" si="0"/>
        <v>45153</v>
      </c>
      <c r="AL5" s="151">
        <f ca="1" t="shared" si="0"/>
        <v>45154</v>
      </c>
      <c r="AM5" s="151">
        <f ca="1" t="shared" si="0"/>
        <v>45155</v>
      </c>
      <c r="AN5" s="151">
        <f ca="1" t="shared" si="0"/>
        <v>45156</v>
      </c>
      <c r="AO5" s="151">
        <f ca="1" t="shared" si="0"/>
        <v>45157</v>
      </c>
      <c r="AP5" s="151">
        <f ca="1" t="shared" si="0"/>
        <v>45158</v>
      </c>
      <c r="AQ5" s="151">
        <f ca="1" t="shared" si="0"/>
        <v>45159</v>
      </c>
      <c r="AR5" s="152">
        <f ca="1" t="shared" si="0"/>
        <v>45160</v>
      </c>
      <c r="AS5" s="151">
        <f ca="1" t="shared" si="0"/>
        <v>45161</v>
      </c>
      <c r="AT5" s="151">
        <f ca="1" t="shared" si="0"/>
        <v>45162</v>
      </c>
      <c r="AU5" s="151">
        <f ca="1" t="shared" si="0"/>
        <v>45163</v>
      </c>
      <c r="AV5" s="151">
        <f ca="1" t="shared" si="0"/>
        <v>45164</v>
      </c>
      <c r="AW5" s="151">
        <f ca="1" t="shared" si="0"/>
        <v>45165</v>
      </c>
      <c r="AX5" s="151">
        <f ca="1" t="shared" si="0"/>
        <v>45166</v>
      </c>
      <c r="AY5" s="152">
        <f ca="1" t="shared" si="0"/>
        <v>45167</v>
      </c>
      <c r="AZ5" s="151">
        <f ca="1" t="shared" si="0"/>
        <v>45168</v>
      </c>
      <c r="BA5" s="151">
        <f ca="1" t="shared" si="0"/>
        <v>45169</v>
      </c>
      <c r="BB5" s="151">
        <f ca="1" t="shared" ref="BB5:BH5" si="1">BA5+1</f>
        <v>45170</v>
      </c>
      <c r="BC5" s="151">
        <f ca="1" t="shared" si="1"/>
        <v>45171</v>
      </c>
      <c r="BD5" s="151">
        <f ca="1" t="shared" si="1"/>
        <v>45172</v>
      </c>
      <c r="BE5" s="151">
        <f ca="1" t="shared" si="1"/>
        <v>45173</v>
      </c>
      <c r="BF5" s="152">
        <f ca="1" t="shared" si="1"/>
        <v>45174</v>
      </c>
      <c r="BG5" s="151">
        <f ca="1" t="shared" si="1"/>
        <v>45175</v>
      </c>
      <c r="BH5" s="151">
        <f ca="1" t="shared" si="1"/>
        <v>45176</v>
      </c>
      <c r="BI5" s="151">
        <f ca="1" t="shared" ref="BI5:BM5" si="2">BH5+1</f>
        <v>45177</v>
      </c>
      <c r="BJ5" s="151">
        <f ca="1" t="shared" si="2"/>
        <v>45178</v>
      </c>
      <c r="BK5" s="151">
        <f ca="1" t="shared" si="2"/>
        <v>45179</v>
      </c>
      <c r="BL5" s="151">
        <f ca="1" t="shared" si="2"/>
        <v>45180</v>
      </c>
      <c r="BM5" s="167">
        <f ca="1" t="shared" si="2"/>
        <v>45181</v>
      </c>
      <c r="BN5" s="99"/>
    </row>
    <row r="6" ht="19.95" customHeight="1" spans="1:66">
      <c r="A6" s="85"/>
      <c r="B6" s="104"/>
      <c r="C6" s="104"/>
      <c r="D6" s="94"/>
      <c r="E6" s="94"/>
      <c r="F6" s="94"/>
      <c r="G6" s="94"/>
      <c r="H6" s="94"/>
      <c r="I6" s="94"/>
      <c r="J6" s="153"/>
      <c r="K6" s="154"/>
      <c r="L6" s="154"/>
      <c r="M6" s="154"/>
      <c r="N6" s="154"/>
      <c r="O6" s="154"/>
      <c r="P6" s="154"/>
      <c r="Q6" s="153"/>
      <c r="R6" s="154"/>
      <c r="S6" s="154"/>
      <c r="T6" s="154"/>
      <c r="U6" s="154"/>
      <c r="V6" s="154"/>
      <c r="W6" s="154"/>
      <c r="X6" s="153"/>
      <c r="Y6" s="154"/>
      <c r="Z6" s="154"/>
      <c r="AA6" s="154"/>
      <c r="AB6" s="154"/>
      <c r="AC6" s="154"/>
      <c r="AD6" s="154"/>
      <c r="AE6" s="153"/>
      <c r="AF6" s="154"/>
      <c r="AG6" s="154"/>
      <c r="AH6" s="154"/>
      <c r="AI6" s="154"/>
      <c r="AJ6" s="154"/>
      <c r="AK6" s="154"/>
      <c r="AL6" s="153"/>
      <c r="AM6" s="154"/>
      <c r="AN6" s="154"/>
      <c r="AO6" s="154"/>
      <c r="AP6" s="154"/>
      <c r="AQ6" s="154"/>
      <c r="AR6" s="154"/>
      <c r="AS6" s="153"/>
      <c r="AT6" s="154"/>
      <c r="AU6" s="154"/>
      <c r="AV6" s="154"/>
      <c r="AW6" s="154"/>
      <c r="AX6" s="154"/>
      <c r="AY6" s="154"/>
      <c r="AZ6" s="153"/>
      <c r="BA6" s="154"/>
      <c r="BB6" s="154"/>
      <c r="BC6" s="154"/>
      <c r="BD6" s="154"/>
      <c r="BE6" s="154"/>
      <c r="BF6" s="154"/>
      <c r="BG6" s="153"/>
      <c r="BH6" s="154"/>
      <c r="BI6" s="154"/>
      <c r="BJ6" s="154"/>
      <c r="BK6" s="154"/>
      <c r="BL6" s="154"/>
      <c r="BM6" s="168"/>
      <c r="BN6" s="99"/>
    </row>
    <row r="7" ht="40.05" customHeight="1" spans="1:66">
      <c r="A7" s="85"/>
      <c r="B7" s="105" t="s">
        <v>11</v>
      </c>
      <c r="C7" s="106" t="s">
        <v>12</v>
      </c>
      <c r="D7" s="106" t="s">
        <v>13</v>
      </c>
      <c r="E7" s="106" t="s">
        <v>14</v>
      </c>
      <c r="F7" s="106" t="s">
        <v>15</v>
      </c>
      <c r="G7" s="106" t="s">
        <v>16</v>
      </c>
      <c r="H7" s="106" t="s">
        <v>17</v>
      </c>
      <c r="I7" s="155"/>
      <c r="J7" s="156" t="str">
        <f ca="1" t="shared" ref="J7:BM7" si="3">LEFT(TEXT(J5,"ddd"),1)</f>
        <v>W</v>
      </c>
      <c r="K7" s="156" t="str">
        <f ca="1" t="shared" si="3"/>
        <v>T</v>
      </c>
      <c r="L7" s="156" t="str">
        <f ca="1" t="shared" si="3"/>
        <v>F</v>
      </c>
      <c r="M7" s="156" t="str">
        <f ca="1" t="shared" si="3"/>
        <v>S</v>
      </c>
      <c r="N7" s="156" t="str">
        <f ca="1" t="shared" si="3"/>
        <v>S</v>
      </c>
      <c r="O7" s="156" t="str">
        <f ca="1" t="shared" si="3"/>
        <v>M</v>
      </c>
      <c r="P7" s="156" t="str">
        <f ca="1" t="shared" si="3"/>
        <v>T</v>
      </c>
      <c r="Q7" s="156" t="str">
        <f ca="1" t="shared" si="3"/>
        <v>W</v>
      </c>
      <c r="R7" s="156" t="str">
        <f ca="1" t="shared" si="3"/>
        <v>T</v>
      </c>
      <c r="S7" s="156" t="str">
        <f ca="1" t="shared" si="3"/>
        <v>F</v>
      </c>
      <c r="T7" s="156" t="str">
        <f ca="1" t="shared" si="3"/>
        <v>S</v>
      </c>
      <c r="U7" s="156" t="str">
        <f ca="1" t="shared" si="3"/>
        <v>S</v>
      </c>
      <c r="V7" s="156" t="str">
        <f ca="1" t="shared" si="3"/>
        <v>M</v>
      </c>
      <c r="W7" s="156" t="str">
        <f ca="1" t="shared" si="3"/>
        <v>T</v>
      </c>
      <c r="X7" s="156" t="str">
        <f ca="1" t="shared" si="3"/>
        <v>W</v>
      </c>
      <c r="Y7" s="156" t="str">
        <f ca="1" t="shared" si="3"/>
        <v>T</v>
      </c>
      <c r="Z7" s="156" t="str">
        <f ca="1" t="shared" si="3"/>
        <v>F</v>
      </c>
      <c r="AA7" s="156" t="str">
        <f ca="1" t="shared" si="3"/>
        <v>S</v>
      </c>
      <c r="AB7" s="156" t="str">
        <f ca="1" t="shared" si="3"/>
        <v>S</v>
      </c>
      <c r="AC7" s="156" t="str">
        <f ca="1" t="shared" si="3"/>
        <v>M</v>
      </c>
      <c r="AD7" s="156" t="str">
        <f ca="1" t="shared" si="3"/>
        <v>T</v>
      </c>
      <c r="AE7" s="156" t="str">
        <f ca="1" t="shared" si="3"/>
        <v>W</v>
      </c>
      <c r="AF7" s="156" t="str">
        <f ca="1" t="shared" si="3"/>
        <v>T</v>
      </c>
      <c r="AG7" s="156" t="str">
        <f ca="1" t="shared" si="3"/>
        <v>F</v>
      </c>
      <c r="AH7" s="156" t="str">
        <f ca="1" t="shared" si="3"/>
        <v>S</v>
      </c>
      <c r="AI7" s="156" t="str">
        <f ca="1" t="shared" si="3"/>
        <v>S</v>
      </c>
      <c r="AJ7" s="156" t="str">
        <f ca="1" t="shared" si="3"/>
        <v>M</v>
      </c>
      <c r="AK7" s="156" t="str">
        <f ca="1" t="shared" si="3"/>
        <v>T</v>
      </c>
      <c r="AL7" s="156" t="str">
        <f ca="1" t="shared" si="3"/>
        <v>W</v>
      </c>
      <c r="AM7" s="156" t="str">
        <f ca="1" t="shared" si="3"/>
        <v>T</v>
      </c>
      <c r="AN7" s="156" t="str">
        <f ca="1" t="shared" si="3"/>
        <v>F</v>
      </c>
      <c r="AO7" s="156" t="str">
        <f ca="1" t="shared" si="3"/>
        <v>S</v>
      </c>
      <c r="AP7" s="156" t="str">
        <f ca="1" t="shared" si="3"/>
        <v>S</v>
      </c>
      <c r="AQ7" s="156" t="str">
        <f ca="1" t="shared" si="3"/>
        <v>M</v>
      </c>
      <c r="AR7" s="156" t="str">
        <f ca="1" t="shared" si="3"/>
        <v>T</v>
      </c>
      <c r="AS7" s="156" t="str">
        <f ca="1" t="shared" si="3"/>
        <v>W</v>
      </c>
      <c r="AT7" s="156" t="str">
        <f ca="1" t="shared" si="3"/>
        <v>T</v>
      </c>
      <c r="AU7" s="156" t="str">
        <f ca="1" t="shared" si="3"/>
        <v>F</v>
      </c>
      <c r="AV7" s="156" t="str">
        <f ca="1" t="shared" si="3"/>
        <v>S</v>
      </c>
      <c r="AW7" s="156" t="str">
        <f ca="1" t="shared" si="3"/>
        <v>S</v>
      </c>
      <c r="AX7" s="156" t="str">
        <f ca="1" t="shared" si="3"/>
        <v>M</v>
      </c>
      <c r="AY7" s="156" t="str">
        <f ca="1" t="shared" si="3"/>
        <v>T</v>
      </c>
      <c r="AZ7" s="156" t="str">
        <f ca="1" t="shared" si="3"/>
        <v>W</v>
      </c>
      <c r="BA7" s="156" t="str">
        <f ca="1" t="shared" si="3"/>
        <v>T</v>
      </c>
      <c r="BB7" s="156" t="str">
        <f ca="1" t="shared" si="3"/>
        <v>F</v>
      </c>
      <c r="BC7" s="156" t="str">
        <f ca="1" t="shared" si="3"/>
        <v>S</v>
      </c>
      <c r="BD7" s="156" t="str">
        <f ca="1" t="shared" si="3"/>
        <v>S</v>
      </c>
      <c r="BE7" s="156" t="str">
        <f ca="1" t="shared" si="3"/>
        <v>M</v>
      </c>
      <c r="BF7" s="156" t="str">
        <f ca="1" t="shared" si="3"/>
        <v>T</v>
      </c>
      <c r="BG7" s="156" t="str">
        <f ca="1" t="shared" si="3"/>
        <v>W</v>
      </c>
      <c r="BH7" s="156" t="str">
        <f ca="1" t="shared" si="3"/>
        <v>T</v>
      </c>
      <c r="BI7" s="156" t="str">
        <f ca="1" t="shared" si="3"/>
        <v>F</v>
      </c>
      <c r="BJ7" s="156" t="str">
        <f ca="1" t="shared" si="3"/>
        <v>S</v>
      </c>
      <c r="BK7" s="156" t="str">
        <f ca="1" t="shared" si="3"/>
        <v>S</v>
      </c>
      <c r="BL7" s="156" t="str">
        <f ca="1" t="shared" si="3"/>
        <v>M</v>
      </c>
      <c r="BM7" s="156" t="str">
        <f ca="1" t="shared" si="3"/>
        <v>T</v>
      </c>
      <c r="BN7" s="99"/>
    </row>
    <row r="8" hidden="1" customHeight="1" spans="2:66">
      <c r="B8" s="107"/>
      <c r="C8" s="108"/>
      <c r="D8" s="108"/>
      <c r="E8" s="109"/>
      <c r="F8" s="109"/>
      <c r="G8" s="109"/>
      <c r="H8" s="110"/>
      <c r="I8" s="99"/>
      <c r="J8" s="157"/>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7"/>
      <c r="AN8" s="157"/>
      <c r="AO8" s="157"/>
      <c r="AP8" s="157"/>
      <c r="AQ8" s="157"/>
      <c r="AR8" s="157"/>
      <c r="AS8" s="157"/>
      <c r="AT8" s="157"/>
      <c r="AU8" s="157"/>
      <c r="AV8" s="157"/>
      <c r="AW8" s="157"/>
      <c r="AX8" s="157"/>
      <c r="AY8" s="157"/>
      <c r="AZ8" s="157"/>
      <c r="BA8" s="157"/>
      <c r="BB8" s="157"/>
      <c r="BC8" s="157"/>
      <c r="BD8" s="157"/>
      <c r="BE8" s="157"/>
      <c r="BF8" s="157"/>
      <c r="BG8" s="157"/>
      <c r="BH8" s="157"/>
      <c r="BI8" s="157"/>
      <c r="BJ8" s="157"/>
      <c r="BK8" s="157"/>
      <c r="BL8" s="157"/>
      <c r="BM8" s="157"/>
      <c r="BN8" s="99"/>
    </row>
    <row r="9" s="82" customFormat="1" ht="40.05" customHeight="1" spans="1:69">
      <c r="A9" s="85"/>
      <c r="B9" s="111" t="s">
        <v>18</v>
      </c>
      <c r="C9" s="112"/>
      <c r="D9" s="113"/>
      <c r="E9" s="114"/>
      <c r="F9" s="114"/>
      <c r="G9" s="114"/>
      <c r="H9" s="115"/>
      <c r="I9" s="158"/>
      <c r="J9" s="159" t="str">
        <f ca="1" t="shared" ref="J9:S10" si="4">IF(AND($C9="Goal",J$5&gt;=$E9,J$5&lt;=$E9+$H9-1),2,IF(AND($C9="Milestone",J$5&gt;=$E9,J$5&lt;=$E9+$H9-1),1,""))</f>
        <v/>
      </c>
      <c r="K9" s="160" t="str">
        <f ca="1" t="shared" si="4"/>
        <v/>
      </c>
      <c r="L9" s="160" t="str">
        <f ca="1" t="shared" si="4"/>
        <v/>
      </c>
      <c r="M9" s="160" t="str">
        <f ca="1" t="shared" si="4"/>
        <v/>
      </c>
      <c r="N9" s="160" t="str">
        <f ca="1" t="shared" si="4"/>
        <v/>
      </c>
      <c r="O9" s="160" t="str">
        <f ca="1" t="shared" si="4"/>
        <v/>
      </c>
      <c r="P9" s="160" t="str">
        <f ca="1" t="shared" si="4"/>
        <v/>
      </c>
      <c r="Q9" s="160" t="str">
        <f ca="1" t="shared" si="4"/>
        <v/>
      </c>
      <c r="R9" s="160" t="str">
        <f ca="1" t="shared" si="4"/>
        <v/>
      </c>
      <c r="S9" s="160" t="str">
        <f ca="1" t="shared" si="4"/>
        <v/>
      </c>
      <c r="T9" s="160" t="str">
        <f ca="1" t="shared" ref="T9:AC10" si="5">IF(AND($C9="Goal",T$5&gt;=$E9,T$5&lt;=$E9+$H9-1),2,IF(AND($C9="Milestone",T$5&gt;=$E9,T$5&lt;=$E9+$H9-1),1,""))</f>
        <v/>
      </c>
      <c r="U9" s="160" t="str">
        <f ca="1" t="shared" si="5"/>
        <v/>
      </c>
      <c r="V9" s="160" t="str">
        <f ca="1" t="shared" si="5"/>
        <v/>
      </c>
      <c r="W9" s="160" t="str">
        <f ca="1" t="shared" si="5"/>
        <v/>
      </c>
      <c r="X9" s="160" t="str">
        <f ca="1" t="shared" si="5"/>
        <v/>
      </c>
      <c r="Y9" s="160" t="str">
        <f ca="1" t="shared" si="5"/>
        <v/>
      </c>
      <c r="Z9" s="160" t="str">
        <f ca="1" t="shared" si="5"/>
        <v/>
      </c>
      <c r="AA9" s="160" t="str">
        <f ca="1" t="shared" si="5"/>
        <v/>
      </c>
      <c r="AB9" s="160" t="str">
        <f ca="1" t="shared" si="5"/>
        <v/>
      </c>
      <c r="AC9" s="160" t="str">
        <f ca="1" t="shared" si="5"/>
        <v/>
      </c>
      <c r="AD9" s="160" t="str">
        <f ca="1" t="shared" ref="AD9:AM10" si="6">IF(AND($C9="Goal",AD$5&gt;=$E9,AD$5&lt;=$E9+$H9-1),2,IF(AND($C9="Milestone",AD$5&gt;=$E9,AD$5&lt;=$E9+$H9-1),1,""))</f>
        <v/>
      </c>
      <c r="AE9" s="160" t="str">
        <f ca="1" t="shared" si="6"/>
        <v/>
      </c>
      <c r="AF9" s="160" t="str">
        <f ca="1" t="shared" si="6"/>
        <v/>
      </c>
      <c r="AG9" s="160" t="str">
        <f ca="1" t="shared" si="6"/>
        <v/>
      </c>
      <c r="AH9" s="160" t="str">
        <f ca="1" t="shared" si="6"/>
        <v/>
      </c>
      <c r="AI9" s="160" t="str">
        <f ca="1" t="shared" si="6"/>
        <v/>
      </c>
      <c r="AJ9" s="160" t="str">
        <f ca="1" t="shared" si="6"/>
        <v/>
      </c>
      <c r="AK9" s="160" t="str">
        <f ca="1" t="shared" si="6"/>
        <v/>
      </c>
      <c r="AL9" s="160" t="str">
        <f ca="1" t="shared" si="6"/>
        <v/>
      </c>
      <c r="AM9" s="160" t="str">
        <f ca="1" t="shared" si="6"/>
        <v/>
      </c>
      <c r="AN9" s="160" t="str">
        <f ca="1" t="shared" ref="AN9:AW10" si="7">IF(AND($C9="Goal",AN$5&gt;=$E9,AN$5&lt;=$E9+$H9-1),2,IF(AND($C9="Milestone",AN$5&gt;=$E9,AN$5&lt;=$E9+$H9-1),1,""))</f>
        <v/>
      </c>
      <c r="AO9" s="160" t="str">
        <f ca="1" t="shared" si="7"/>
        <v/>
      </c>
      <c r="AP9" s="160" t="str">
        <f ca="1" t="shared" si="7"/>
        <v/>
      </c>
      <c r="AQ9" s="160" t="str">
        <f ca="1" t="shared" si="7"/>
        <v/>
      </c>
      <c r="AR9" s="160" t="str">
        <f ca="1" t="shared" si="7"/>
        <v/>
      </c>
      <c r="AS9" s="160" t="str">
        <f ca="1" t="shared" si="7"/>
        <v/>
      </c>
      <c r="AT9" s="160" t="str">
        <f ca="1" t="shared" si="7"/>
        <v/>
      </c>
      <c r="AU9" s="160" t="str">
        <f ca="1" t="shared" si="7"/>
        <v/>
      </c>
      <c r="AV9" s="160" t="str">
        <f ca="1" t="shared" si="7"/>
        <v/>
      </c>
      <c r="AW9" s="160" t="str">
        <f ca="1" t="shared" si="7"/>
        <v/>
      </c>
      <c r="AX9" s="160" t="str">
        <f ca="1" t="shared" ref="AX9:BG10" si="8">IF(AND($C9="Goal",AX$5&gt;=$E9,AX$5&lt;=$E9+$H9-1),2,IF(AND($C9="Milestone",AX$5&gt;=$E9,AX$5&lt;=$E9+$H9-1),1,""))</f>
        <v/>
      </c>
      <c r="AY9" s="160" t="str">
        <f ca="1" t="shared" si="8"/>
        <v/>
      </c>
      <c r="AZ9" s="160" t="str">
        <f ca="1" t="shared" si="8"/>
        <v/>
      </c>
      <c r="BA9" s="160" t="str">
        <f ca="1" t="shared" si="8"/>
        <v/>
      </c>
      <c r="BB9" s="160" t="str">
        <f ca="1" t="shared" si="8"/>
        <v/>
      </c>
      <c r="BC9" s="160" t="str">
        <f ca="1" t="shared" si="8"/>
        <v/>
      </c>
      <c r="BD9" s="160" t="str">
        <f ca="1" t="shared" si="8"/>
        <v/>
      </c>
      <c r="BE9" s="160" t="str">
        <f ca="1" t="shared" si="8"/>
        <v/>
      </c>
      <c r="BF9" s="160" t="str">
        <f ca="1" t="shared" si="8"/>
        <v/>
      </c>
      <c r="BG9" s="160" t="str">
        <f ca="1" t="shared" si="8"/>
        <v/>
      </c>
      <c r="BH9" s="160" t="str">
        <f ca="1" t="shared" ref="BH9:BM10" si="9">IF(AND($C9="Goal",BH$5&gt;=$E9,BH$5&lt;=$E9+$H9-1),2,IF(AND($C9="Milestone",BH$5&gt;=$E9,BH$5&lt;=$E9+$H9-1),1,""))</f>
        <v/>
      </c>
      <c r="BI9" s="160" t="str">
        <f ca="1" t="shared" si="9"/>
        <v/>
      </c>
      <c r="BJ9" s="160" t="str">
        <f ca="1" t="shared" si="9"/>
        <v/>
      </c>
      <c r="BK9" s="160" t="str">
        <f ca="1" t="shared" si="9"/>
        <v/>
      </c>
      <c r="BL9" s="160" t="str">
        <f ca="1" t="shared" si="9"/>
        <v/>
      </c>
      <c r="BM9" s="160" t="str">
        <f ca="1" t="shared" si="9"/>
        <v/>
      </c>
      <c r="BN9" s="91"/>
      <c r="BQ9" s="169"/>
    </row>
    <row r="10" s="82" customFormat="1" ht="31.5" spans="1:66">
      <c r="A10" s="85"/>
      <c r="B10" s="80" t="s">
        <v>19</v>
      </c>
      <c r="C10" s="117" t="s">
        <v>20</v>
      </c>
      <c r="D10" s="118">
        <v>1</v>
      </c>
      <c r="E10" s="119">
        <v>45126</v>
      </c>
      <c r="F10" s="120" t="s">
        <v>21</v>
      </c>
      <c r="G10" s="61" t="s">
        <v>22</v>
      </c>
      <c r="H10" s="121">
        <v>3</v>
      </c>
      <c r="I10" s="158"/>
      <c r="J10" s="160">
        <f ca="1" t="shared" si="4"/>
        <v>1</v>
      </c>
      <c r="K10" s="160">
        <f ca="1" t="shared" si="4"/>
        <v>1</v>
      </c>
      <c r="L10" s="160">
        <f ca="1" t="shared" si="4"/>
        <v>1</v>
      </c>
      <c r="M10" s="160" t="str">
        <f ca="1" t="shared" si="4"/>
        <v/>
      </c>
      <c r="N10" s="160" t="str">
        <f ca="1" t="shared" si="4"/>
        <v/>
      </c>
      <c r="O10" s="160" t="str">
        <f ca="1" t="shared" si="4"/>
        <v/>
      </c>
      <c r="P10" s="160" t="str">
        <f ca="1" t="shared" si="4"/>
        <v/>
      </c>
      <c r="Q10" s="160" t="str">
        <f ca="1" t="shared" si="4"/>
        <v/>
      </c>
      <c r="R10" s="160" t="str">
        <f ca="1" t="shared" si="4"/>
        <v/>
      </c>
      <c r="S10" s="160" t="str">
        <f ca="1" t="shared" si="4"/>
        <v/>
      </c>
      <c r="T10" s="160" t="str">
        <f ca="1" t="shared" si="5"/>
        <v/>
      </c>
      <c r="U10" s="160" t="str">
        <f ca="1" t="shared" si="5"/>
        <v/>
      </c>
      <c r="V10" s="160" t="str">
        <f ca="1" t="shared" si="5"/>
        <v/>
      </c>
      <c r="W10" s="160" t="str">
        <f ca="1" t="shared" si="5"/>
        <v/>
      </c>
      <c r="X10" s="160" t="str">
        <f ca="1" t="shared" si="5"/>
        <v/>
      </c>
      <c r="Y10" s="160" t="str">
        <f ca="1" t="shared" si="5"/>
        <v/>
      </c>
      <c r="Z10" s="160" t="str">
        <f ca="1" t="shared" si="5"/>
        <v/>
      </c>
      <c r="AA10" s="160" t="str">
        <f ca="1" t="shared" si="5"/>
        <v/>
      </c>
      <c r="AB10" s="160" t="str">
        <f ca="1" t="shared" si="5"/>
        <v/>
      </c>
      <c r="AC10" s="160" t="str">
        <f ca="1" t="shared" si="5"/>
        <v/>
      </c>
      <c r="AD10" s="160" t="str">
        <f ca="1" t="shared" si="6"/>
        <v/>
      </c>
      <c r="AE10" s="160" t="str">
        <f ca="1" t="shared" si="6"/>
        <v/>
      </c>
      <c r="AF10" s="160" t="str">
        <f ca="1" t="shared" si="6"/>
        <v/>
      </c>
      <c r="AG10" s="160" t="str">
        <f ca="1" t="shared" si="6"/>
        <v/>
      </c>
      <c r="AH10" s="160" t="str">
        <f ca="1" t="shared" si="6"/>
        <v/>
      </c>
      <c r="AI10" s="160" t="str">
        <f ca="1" t="shared" si="6"/>
        <v/>
      </c>
      <c r="AJ10" s="160" t="str">
        <f ca="1" t="shared" si="6"/>
        <v/>
      </c>
      <c r="AK10" s="160" t="str">
        <f ca="1" t="shared" si="6"/>
        <v/>
      </c>
      <c r="AL10" s="160" t="str">
        <f ca="1" t="shared" si="6"/>
        <v/>
      </c>
      <c r="AM10" s="160" t="str">
        <f ca="1" t="shared" si="6"/>
        <v/>
      </c>
      <c r="AN10" s="160" t="str">
        <f ca="1" t="shared" si="7"/>
        <v/>
      </c>
      <c r="AO10" s="160" t="str">
        <f ca="1" t="shared" si="7"/>
        <v/>
      </c>
      <c r="AP10" s="160" t="str">
        <f ca="1" t="shared" si="7"/>
        <v/>
      </c>
      <c r="AQ10" s="160" t="str">
        <f ca="1" t="shared" si="7"/>
        <v/>
      </c>
      <c r="AR10" s="160" t="str">
        <f ca="1" t="shared" si="7"/>
        <v/>
      </c>
      <c r="AS10" s="160" t="str">
        <f ca="1" t="shared" si="7"/>
        <v/>
      </c>
      <c r="AT10" s="160" t="str">
        <f ca="1" t="shared" si="7"/>
        <v/>
      </c>
      <c r="AU10" s="160" t="str">
        <f ca="1" t="shared" si="7"/>
        <v/>
      </c>
      <c r="AV10" s="160" t="str">
        <f ca="1" t="shared" si="7"/>
        <v/>
      </c>
      <c r="AW10" s="160" t="str">
        <f ca="1" t="shared" si="7"/>
        <v/>
      </c>
      <c r="AX10" s="160" t="str">
        <f ca="1" t="shared" si="8"/>
        <v/>
      </c>
      <c r="AY10" s="160" t="str">
        <f ca="1" t="shared" si="8"/>
        <v/>
      </c>
      <c r="AZ10" s="160" t="str">
        <f ca="1" t="shared" si="8"/>
        <v/>
      </c>
      <c r="BA10" s="160" t="str">
        <f ca="1" t="shared" si="8"/>
        <v/>
      </c>
      <c r="BB10" s="160" t="str">
        <f ca="1" t="shared" si="8"/>
        <v/>
      </c>
      <c r="BC10" s="160" t="str">
        <f ca="1" t="shared" si="8"/>
        <v/>
      </c>
      <c r="BD10" s="160" t="str">
        <f ca="1" t="shared" si="8"/>
        <v/>
      </c>
      <c r="BE10" s="160" t="str">
        <f ca="1" t="shared" si="8"/>
        <v/>
      </c>
      <c r="BF10" s="160" t="str">
        <f ca="1" t="shared" si="8"/>
        <v/>
      </c>
      <c r="BG10" s="160" t="str">
        <f ca="1" t="shared" si="8"/>
        <v/>
      </c>
      <c r="BH10" s="160" t="str">
        <f ca="1" t="shared" si="9"/>
        <v/>
      </c>
      <c r="BI10" s="160" t="str">
        <f ca="1" t="shared" si="9"/>
        <v/>
      </c>
      <c r="BJ10" s="160" t="str">
        <f ca="1" t="shared" si="9"/>
        <v/>
      </c>
      <c r="BK10" s="160" t="str">
        <f ca="1" t="shared" si="9"/>
        <v/>
      </c>
      <c r="BL10" s="160" t="str">
        <f ca="1" t="shared" si="9"/>
        <v/>
      </c>
      <c r="BM10" s="160" t="str">
        <f ca="1" t="shared" si="9"/>
        <v/>
      </c>
      <c r="BN10" s="91"/>
    </row>
    <row r="11" s="82" customFormat="1" ht="15.75" spans="1:66">
      <c r="A11" s="85"/>
      <c r="B11" s="179" t="s">
        <v>23</v>
      </c>
      <c r="C11" s="112" t="s">
        <v>20</v>
      </c>
      <c r="D11" s="113">
        <v>1</v>
      </c>
      <c r="E11" s="119">
        <v>45126</v>
      </c>
      <c r="F11" s="120" t="s">
        <v>21</v>
      </c>
      <c r="G11" s="114"/>
      <c r="H11" s="115">
        <v>3</v>
      </c>
      <c r="I11" s="158"/>
      <c r="J11" s="160">
        <f ca="1">IF(AND($C11="Goal",J$5&gt;=$E11,J$5&lt;=$E11+$H11-1),2,IF(AND($C11="Milestone",J$5&gt;=$E11,J$5&lt;=$E11+$H11-1),1,""))</f>
        <v>1</v>
      </c>
      <c r="K11" s="160">
        <f ca="1">IF(AND($C11="Goal",K$5&gt;=$E11,K$5&lt;=$E11+$H11-1),2,IF(AND($C11="Milestone",K$5&gt;=$E11,K$5&lt;=$E11+$H11-1),1,""))</f>
        <v>1</v>
      </c>
      <c r="L11" s="160">
        <f ca="1">IF(AND($C11="Goal",L$5&gt;=$E11,L$5&lt;=$E11+$H11-1),2,IF(AND($C11="Milestone",L$5&gt;=$E11,L$5&lt;=$E11+$H11-1),1,""))</f>
        <v>1</v>
      </c>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91"/>
    </row>
    <row r="12" s="82" customFormat="1" ht="31.5" spans="1:66">
      <c r="A12" s="85"/>
      <c r="B12" s="80" t="s">
        <v>24</v>
      </c>
      <c r="C12" s="112" t="s">
        <v>25</v>
      </c>
      <c r="D12" s="113">
        <v>0.7</v>
      </c>
      <c r="E12" s="119">
        <v>45126</v>
      </c>
      <c r="F12" s="180" t="s">
        <v>26</v>
      </c>
      <c r="G12" s="119" t="s">
        <v>27</v>
      </c>
      <c r="H12" s="115">
        <v>3</v>
      </c>
      <c r="I12" s="158"/>
      <c r="J12" s="159"/>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91"/>
    </row>
    <row r="13" s="82" customFormat="1" ht="23.4" customHeight="1" spans="1:66">
      <c r="A13" s="85"/>
      <c r="B13" s="124" t="s">
        <v>28</v>
      </c>
      <c r="C13" s="117" t="s">
        <v>25</v>
      </c>
      <c r="D13" s="118">
        <v>0.6</v>
      </c>
      <c r="E13" s="119">
        <v>45126</v>
      </c>
      <c r="F13" s="180" t="s">
        <v>26</v>
      </c>
      <c r="G13" s="119"/>
      <c r="H13" s="121">
        <v>3</v>
      </c>
      <c r="I13" s="158"/>
      <c r="J13" s="159" t="str">
        <f ca="1" t="shared" ref="J13:AO13" si="10">IF(AND($C13="Goal",J$5&gt;=$E13,J$5&lt;=$E13+$H13-1),2,IF(AND($C13="Milestone",J$5&gt;=$E13,J$5&lt;=$E13+$H13-1),1,""))</f>
        <v/>
      </c>
      <c r="K13" s="160" t="str">
        <f ca="1" t="shared" si="10"/>
        <v/>
      </c>
      <c r="L13" s="160" t="str">
        <f ca="1" t="shared" si="10"/>
        <v/>
      </c>
      <c r="M13" s="160" t="str">
        <f ca="1" t="shared" si="10"/>
        <v/>
      </c>
      <c r="N13" s="160" t="str">
        <f ca="1" t="shared" si="10"/>
        <v/>
      </c>
      <c r="O13" s="160" t="str">
        <f ca="1" t="shared" si="10"/>
        <v/>
      </c>
      <c r="P13" s="160" t="str">
        <f ca="1" t="shared" si="10"/>
        <v/>
      </c>
      <c r="Q13" s="160" t="str">
        <f ca="1" t="shared" si="10"/>
        <v/>
      </c>
      <c r="R13" s="160" t="str">
        <f ca="1" t="shared" si="10"/>
        <v/>
      </c>
      <c r="S13" s="160" t="str">
        <f ca="1" t="shared" si="10"/>
        <v/>
      </c>
      <c r="T13" s="160" t="str">
        <f ca="1" t="shared" si="10"/>
        <v/>
      </c>
      <c r="U13" s="160" t="str">
        <f ca="1" t="shared" si="10"/>
        <v/>
      </c>
      <c r="V13" s="160" t="str">
        <f ca="1" t="shared" si="10"/>
        <v/>
      </c>
      <c r="W13" s="160" t="str">
        <f ca="1" t="shared" si="10"/>
        <v/>
      </c>
      <c r="X13" s="160" t="str">
        <f ca="1" t="shared" si="10"/>
        <v/>
      </c>
      <c r="Y13" s="160" t="str">
        <f ca="1" t="shared" si="10"/>
        <v/>
      </c>
      <c r="Z13" s="160" t="str">
        <f ca="1" t="shared" si="10"/>
        <v/>
      </c>
      <c r="AA13" s="160" t="str">
        <f ca="1" t="shared" si="10"/>
        <v/>
      </c>
      <c r="AB13" s="160" t="str">
        <f ca="1" t="shared" si="10"/>
        <v/>
      </c>
      <c r="AC13" s="160" t="str">
        <f ca="1" t="shared" si="10"/>
        <v/>
      </c>
      <c r="AD13" s="160" t="str">
        <f ca="1" t="shared" si="10"/>
        <v/>
      </c>
      <c r="AE13" s="160" t="str">
        <f ca="1" t="shared" si="10"/>
        <v/>
      </c>
      <c r="AF13" s="160" t="str">
        <f ca="1" t="shared" si="10"/>
        <v/>
      </c>
      <c r="AG13" s="160" t="str">
        <f ca="1" t="shared" si="10"/>
        <v/>
      </c>
      <c r="AH13" s="160" t="str">
        <f ca="1" t="shared" si="10"/>
        <v/>
      </c>
      <c r="AI13" s="160" t="str">
        <f ca="1" t="shared" si="10"/>
        <v/>
      </c>
      <c r="AJ13" s="160" t="str">
        <f ca="1" t="shared" si="10"/>
        <v/>
      </c>
      <c r="AK13" s="160" t="str">
        <f ca="1" t="shared" si="10"/>
        <v/>
      </c>
      <c r="AL13" s="160" t="str">
        <f ca="1" t="shared" si="10"/>
        <v/>
      </c>
      <c r="AM13" s="160" t="str">
        <f ca="1" t="shared" si="10"/>
        <v/>
      </c>
      <c r="AN13" s="160" t="str">
        <f ca="1" t="shared" si="10"/>
        <v/>
      </c>
      <c r="AO13" s="160" t="str">
        <f ca="1" t="shared" si="10"/>
        <v/>
      </c>
      <c r="AP13" s="160" t="str">
        <f ca="1" t="shared" ref="AP13:BM13" si="11">IF(AND($C13="Goal",AP$5&gt;=$E13,AP$5&lt;=$E13+$H13-1),2,IF(AND($C13="Milestone",AP$5&gt;=$E13,AP$5&lt;=$E13+$H13-1),1,""))</f>
        <v/>
      </c>
      <c r="AQ13" s="160" t="str">
        <f ca="1" t="shared" si="11"/>
        <v/>
      </c>
      <c r="AR13" s="160" t="str">
        <f ca="1" t="shared" si="11"/>
        <v/>
      </c>
      <c r="AS13" s="160" t="str">
        <f ca="1" t="shared" si="11"/>
        <v/>
      </c>
      <c r="AT13" s="160" t="str">
        <f ca="1" t="shared" si="11"/>
        <v/>
      </c>
      <c r="AU13" s="160" t="str">
        <f ca="1" t="shared" si="11"/>
        <v/>
      </c>
      <c r="AV13" s="160" t="str">
        <f ca="1" t="shared" si="11"/>
        <v/>
      </c>
      <c r="AW13" s="160" t="str">
        <f ca="1" t="shared" si="11"/>
        <v/>
      </c>
      <c r="AX13" s="160" t="str">
        <f ca="1" t="shared" si="11"/>
        <v/>
      </c>
      <c r="AY13" s="160" t="str">
        <f ca="1" t="shared" si="11"/>
        <v/>
      </c>
      <c r="AZ13" s="160" t="str">
        <f ca="1" t="shared" si="11"/>
        <v/>
      </c>
      <c r="BA13" s="160" t="str">
        <f ca="1" t="shared" si="11"/>
        <v/>
      </c>
      <c r="BB13" s="160" t="str">
        <f ca="1" t="shared" si="11"/>
        <v/>
      </c>
      <c r="BC13" s="160" t="str">
        <f ca="1" t="shared" si="11"/>
        <v/>
      </c>
      <c r="BD13" s="160" t="str">
        <f ca="1" t="shared" si="11"/>
        <v/>
      </c>
      <c r="BE13" s="160" t="str">
        <f ca="1" t="shared" si="11"/>
        <v/>
      </c>
      <c r="BF13" s="160" t="str">
        <f ca="1" t="shared" si="11"/>
        <v/>
      </c>
      <c r="BG13" s="160" t="str">
        <f ca="1" t="shared" si="11"/>
        <v/>
      </c>
      <c r="BH13" s="160" t="str">
        <f ca="1" t="shared" si="11"/>
        <v/>
      </c>
      <c r="BI13" s="160" t="str">
        <f ca="1" t="shared" si="11"/>
        <v/>
      </c>
      <c r="BJ13" s="160" t="str">
        <f ca="1" t="shared" si="11"/>
        <v/>
      </c>
      <c r="BK13" s="160" t="str">
        <f ca="1" t="shared" si="11"/>
        <v/>
      </c>
      <c r="BL13" s="160" t="str">
        <f ca="1" t="shared" si="11"/>
        <v/>
      </c>
      <c r="BM13" s="160" t="str">
        <f ca="1" t="shared" si="11"/>
        <v/>
      </c>
      <c r="BN13" s="91"/>
    </row>
    <row r="14" s="82" customFormat="1" ht="15.75" spans="1:66">
      <c r="A14" s="85"/>
      <c r="B14" s="125" t="s">
        <v>29</v>
      </c>
      <c r="C14" s="112"/>
      <c r="D14" s="113"/>
      <c r="E14" s="114"/>
      <c r="F14" s="114"/>
      <c r="G14" s="114"/>
      <c r="H14" s="115"/>
      <c r="I14" s="158"/>
      <c r="J14" s="159"/>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91"/>
    </row>
    <row r="15" s="82" customFormat="1" ht="31.5" spans="1:66">
      <c r="A15" s="85"/>
      <c r="B15" s="126" t="s">
        <v>30</v>
      </c>
      <c r="C15" s="112" t="s">
        <v>20</v>
      </c>
      <c r="D15" s="113">
        <v>1</v>
      </c>
      <c r="E15" s="114">
        <v>45126</v>
      </c>
      <c r="F15" s="120" t="s">
        <v>21</v>
      </c>
      <c r="G15" s="127" t="s">
        <v>31</v>
      </c>
      <c r="H15" s="115">
        <v>3</v>
      </c>
      <c r="I15" s="158"/>
      <c r="J15" s="160">
        <f ca="1" t="shared" ref="J15:L17" si="12">IF(AND($C15="Goal",J$5&gt;=$E15,J$5&lt;=$E15+$H15-1),2,IF(AND($C15="Milestone",J$5&gt;=$E15,J$5&lt;=$E15+$H15-1),1,""))</f>
        <v>1</v>
      </c>
      <c r="K15" s="160">
        <f ca="1" t="shared" si="12"/>
        <v>1</v>
      </c>
      <c r="L15" s="160">
        <f ca="1" t="shared" si="12"/>
        <v>1</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91"/>
    </row>
    <row r="16" s="82" customFormat="1" ht="15.75" spans="1:66">
      <c r="A16" s="85"/>
      <c r="B16" s="126" t="s">
        <v>32</v>
      </c>
      <c r="C16" s="112" t="s">
        <v>20</v>
      </c>
      <c r="D16" s="113">
        <v>1</v>
      </c>
      <c r="E16" s="114">
        <v>45126</v>
      </c>
      <c r="F16" s="120" t="s">
        <v>21</v>
      </c>
      <c r="G16" s="127" t="s">
        <v>33</v>
      </c>
      <c r="H16" s="115">
        <v>3</v>
      </c>
      <c r="I16" s="158"/>
      <c r="J16" s="160">
        <f ca="1" t="shared" si="12"/>
        <v>1</v>
      </c>
      <c r="K16" s="160">
        <f ca="1" t="shared" si="12"/>
        <v>1</v>
      </c>
      <c r="L16" s="160">
        <f ca="1" t="shared" si="12"/>
        <v>1</v>
      </c>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91"/>
    </row>
    <row r="17" s="82" customFormat="1" ht="63" spans="1:66">
      <c r="A17" s="85"/>
      <c r="B17" s="126" t="s">
        <v>34</v>
      </c>
      <c r="C17" s="112" t="s">
        <v>20</v>
      </c>
      <c r="D17" s="113">
        <v>1</v>
      </c>
      <c r="E17" s="114">
        <v>45126</v>
      </c>
      <c r="F17" s="120" t="s">
        <v>21</v>
      </c>
      <c r="G17" s="61" t="s">
        <v>31</v>
      </c>
      <c r="H17" s="115">
        <v>3</v>
      </c>
      <c r="I17" s="158"/>
      <c r="J17" s="160">
        <f ca="1" t="shared" si="12"/>
        <v>1</v>
      </c>
      <c r="K17" s="160">
        <f ca="1" t="shared" si="12"/>
        <v>1</v>
      </c>
      <c r="L17" s="160">
        <f ca="1" t="shared" si="12"/>
        <v>1</v>
      </c>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91"/>
    </row>
    <row r="18" s="82" customFormat="1" ht="15.75" spans="1:66">
      <c r="A18" s="85"/>
      <c r="B18" s="129" t="s">
        <v>35</v>
      </c>
      <c r="C18" s="112"/>
      <c r="D18" s="113"/>
      <c r="E18" s="114"/>
      <c r="F18" s="114"/>
      <c r="G18" s="114"/>
      <c r="H18" s="115"/>
      <c r="I18" s="158"/>
      <c r="J18" s="159"/>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91"/>
    </row>
    <row r="19" s="82" customFormat="1" ht="31.5" spans="1:66">
      <c r="A19" s="83"/>
      <c r="B19" s="126" t="s">
        <v>30</v>
      </c>
      <c r="C19" s="112" t="s">
        <v>20</v>
      </c>
      <c r="D19" s="113">
        <v>1</v>
      </c>
      <c r="E19" s="114">
        <v>45131</v>
      </c>
      <c r="F19" s="181" t="s">
        <v>36</v>
      </c>
      <c r="G19" s="114"/>
      <c r="H19" s="115">
        <v>5</v>
      </c>
      <c r="I19" s="158"/>
      <c r="J19" s="159" t="str">
        <f ca="1" t="shared" ref="J19:S27" si="13">IF(AND($C19="Goal",J$5&gt;=$E19,J$5&lt;=$E19+$H19-1),2,IF(AND($C19="Milestone",J$5&gt;=$E19,J$5&lt;=$E19+$H19-1),1,""))</f>
        <v/>
      </c>
      <c r="K19" s="160" t="str">
        <f ca="1" t="shared" si="13"/>
        <v/>
      </c>
      <c r="L19" s="160" t="str">
        <f ca="1" t="shared" si="13"/>
        <v/>
      </c>
      <c r="M19" s="160" t="str">
        <f ca="1" t="shared" si="13"/>
        <v/>
      </c>
      <c r="N19" s="160" t="str">
        <f ca="1" t="shared" si="13"/>
        <v/>
      </c>
      <c r="O19" s="160">
        <f ca="1" t="shared" si="13"/>
        <v>1</v>
      </c>
      <c r="P19" s="160">
        <f ca="1" t="shared" si="13"/>
        <v>1</v>
      </c>
      <c r="Q19" s="160">
        <f ca="1" t="shared" si="13"/>
        <v>1</v>
      </c>
      <c r="R19" s="160">
        <f ca="1" t="shared" si="13"/>
        <v>1</v>
      </c>
      <c r="S19" s="160">
        <f ca="1" t="shared" si="13"/>
        <v>1</v>
      </c>
      <c r="T19" s="160" t="str">
        <f ca="1" t="shared" ref="T19:AC21" si="14">IF(AND($C19="Goal",T$5&gt;=$E19,T$5&lt;=$E19+$H19-1),2,IF(AND($C19="Milestone",T$5&gt;=$E19,T$5&lt;=$E19+$H19-1),1,""))</f>
        <v/>
      </c>
      <c r="U19" s="160" t="str">
        <f ca="1" t="shared" si="14"/>
        <v/>
      </c>
      <c r="V19" s="160" t="str">
        <f ca="1" t="shared" si="14"/>
        <v/>
      </c>
      <c r="W19" s="160" t="str">
        <f ca="1" t="shared" si="14"/>
        <v/>
      </c>
      <c r="X19" s="160" t="str">
        <f ca="1" t="shared" si="14"/>
        <v/>
      </c>
      <c r="Y19" s="160" t="str">
        <f ca="1" t="shared" si="14"/>
        <v/>
      </c>
      <c r="Z19" s="160" t="str">
        <f ca="1" t="shared" si="14"/>
        <v/>
      </c>
      <c r="AA19" s="160" t="str">
        <f ca="1" t="shared" si="14"/>
        <v/>
      </c>
      <c r="AB19" s="160" t="str">
        <f ca="1" t="shared" si="14"/>
        <v/>
      </c>
      <c r="AC19" s="160" t="str">
        <f ca="1" t="shared" si="14"/>
        <v/>
      </c>
      <c r="AD19" s="160" t="str">
        <f ca="1" t="shared" ref="AD19:AM21" si="15">IF(AND($C19="Goal",AD$5&gt;=$E19,AD$5&lt;=$E19+$H19-1),2,IF(AND($C19="Milestone",AD$5&gt;=$E19,AD$5&lt;=$E19+$H19-1),1,""))</f>
        <v/>
      </c>
      <c r="AE19" s="160" t="str">
        <f ca="1" t="shared" si="15"/>
        <v/>
      </c>
      <c r="AF19" s="160" t="str">
        <f ca="1" t="shared" si="15"/>
        <v/>
      </c>
      <c r="AG19" s="160" t="str">
        <f ca="1" t="shared" si="15"/>
        <v/>
      </c>
      <c r="AH19" s="160" t="str">
        <f ca="1" t="shared" si="15"/>
        <v/>
      </c>
      <c r="AI19" s="160" t="str">
        <f ca="1" t="shared" si="15"/>
        <v/>
      </c>
      <c r="AJ19" s="160" t="str">
        <f ca="1" t="shared" si="15"/>
        <v/>
      </c>
      <c r="AK19" s="160" t="str">
        <f ca="1" t="shared" si="15"/>
        <v/>
      </c>
      <c r="AL19" s="160" t="str">
        <f ca="1" t="shared" si="15"/>
        <v/>
      </c>
      <c r="AM19" s="160" t="str">
        <f ca="1" t="shared" si="15"/>
        <v/>
      </c>
      <c r="AN19" s="160" t="str">
        <f ca="1" t="shared" ref="AN19:AW21" si="16">IF(AND($C19="Goal",AN$5&gt;=$E19,AN$5&lt;=$E19+$H19-1),2,IF(AND($C19="Milestone",AN$5&gt;=$E19,AN$5&lt;=$E19+$H19-1),1,""))</f>
        <v/>
      </c>
      <c r="AO19" s="160" t="str">
        <f ca="1" t="shared" si="16"/>
        <v/>
      </c>
      <c r="AP19" s="160" t="str">
        <f ca="1" t="shared" si="16"/>
        <v/>
      </c>
      <c r="AQ19" s="160" t="str">
        <f ca="1" t="shared" si="16"/>
        <v/>
      </c>
      <c r="AR19" s="160" t="str">
        <f ca="1" t="shared" si="16"/>
        <v/>
      </c>
      <c r="AS19" s="160" t="str">
        <f ca="1" t="shared" si="16"/>
        <v/>
      </c>
      <c r="AT19" s="160" t="str">
        <f ca="1" t="shared" si="16"/>
        <v/>
      </c>
      <c r="AU19" s="160" t="str">
        <f ca="1" t="shared" si="16"/>
        <v/>
      </c>
      <c r="AV19" s="160" t="str">
        <f ca="1" t="shared" si="16"/>
        <v/>
      </c>
      <c r="AW19" s="160" t="str">
        <f ca="1" t="shared" si="16"/>
        <v/>
      </c>
      <c r="AX19" s="160" t="str">
        <f ca="1" t="shared" ref="AX19:BG21" si="17">IF(AND($C19="Goal",AX$5&gt;=$E19,AX$5&lt;=$E19+$H19-1),2,IF(AND($C19="Milestone",AX$5&gt;=$E19,AX$5&lt;=$E19+$H19-1),1,""))</f>
        <v/>
      </c>
      <c r="AY19" s="160" t="str">
        <f ca="1" t="shared" si="17"/>
        <v/>
      </c>
      <c r="AZ19" s="160" t="str">
        <f ca="1" t="shared" si="17"/>
        <v/>
      </c>
      <c r="BA19" s="160" t="str">
        <f ca="1" t="shared" si="17"/>
        <v/>
      </c>
      <c r="BB19" s="160" t="str">
        <f ca="1" t="shared" si="17"/>
        <v/>
      </c>
      <c r="BC19" s="160" t="str">
        <f ca="1" t="shared" si="17"/>
        <v/>
      </c>
      <c r="BD19" s="160" t="str">
        <f ca="1" t="shared" si="17"/>
        <v/>
      </c>
      <c r="BE19" s="160" t="str">
        <f ca="1" t="shared" si="17"/>
        <v/>
      </c>
      <c r="BF19" s="160" t="str">
        <f ca="1" t="shared" si="17"/>
        <v/>
      </c>
      <c r="BG19" s="160" t="str">
        <f ca="1" t="shared" si="17"/>
        <v/>
      </c>
      <c r="BH19" s="160" t="str">
        <f ca="1" t="shared" ref="BH19:BM21" si="18">IF(AND($C19="Goal",BH$5&gt;=$E19,BH$5&lt;=$E19+$H19-1),2,IF(AND($C19="Milestone",BH$5&gt;=$E19,BH$5&lt;=$E19+$H19-1),1,""))</f>
        <v/>
      </c>
      <c r="BI19" s="160" t="str">
        <f ca="1" t="shared" si="18"/>
        <v/>
      </c>
      <c r="BJ19" s="160" t="str">
        <f ca="1" t="shared" si="18"/>
        <v/>
      </c>
      <c r="BK19" s="160" t="str">
        <f ca="1" t="shared" si="18"/>
        <v/>
      </c>
      <c r="BL19" s="160" t="str">
        <f ca="1" t="shared" si="18"/>
        <v/>
      </c>
      <c r="BM19" s="160" t="str">
        <f ca="1" t="shared" si="18"/>
        <v/>
      </c>
      <c r="BN19" s="91"/>
    </row>
    <row r="20" s="82" customFormat="1" ht="47.25" spans="1:66">
      <c r="A20" s="83"/>
      <c r="B20" s="80" t="s">
        <v>37</v>
      </c>
      <c r="C20" s="112" t="s">
        <v>20</v>
      </c>
      <c r="D20" s="113">
        <v>1</v>
      </c>
      <c r="E20" s="114">
        <v>45131</v>
      </c>
      <c r="F20" s="114"/>
      <c r="G20" s="114"/>
      <c r="H20" s="115">
        <v>5</v>
      </c>
      <c r="I20" s="158"/>
      <c r="J20" s="159" t="str">
        <f ca="1" t="shared" si="13"/>
        <v/>
      </c>
      <c r="K20" s="160" t="str">
        <f ca="1" t="shared" si="13"/>
        <v/>
      </c>
      <c r="L20" s="160" t="str">
        <f ca="1" t="shared" si="13"/>
        <v/>
      </c>
      <c r="M20" s="160" t="str">
        <f ca="1" t="shared" si="13"/>
        <v/>
      </c>
      <c r="N20" s="160" t="str">
        <f ca="1" t="shared" si="13"/>
        <v/>
      </c>
      <c r="O20" s="160">
        <f ca="1" t="shared" si="13"/>
        <v>1</v>
      </c>
      <c r="P20" s="160">
        <f ca="1" t="shared" si="13"/>
        <v>1</v>
      </c>
      <c r="Q20" s="160">
        <f ca="1" t="shared" si="13"/>
        <v>1</v>
      </c>
      <c r="R20" s="160">
        <f ca="1" t="shared" si="13"/>
        <v>1</v>
      </c>
      <c r="S20" s="160">
        <f ca="1" t="shared" si="13"/>
        <v>1</v>
      </c>
      <c r="T20" s="160" t="str">
        <f ca="1" t="shared" si="14"/>
        <v/>
      </c>
      <c r="U20" s="160" t="str">
        <f ca="1" t="shared" si="14"/>
        <v/>
      </c>
      <c r="V20" s="160" t="str">
        <f ca="1" t="shared" si="14"/>
        <v/>
      </c>
      <c r="W20" s="160" t="str">
        <f ca="1" t="shared" si="14"/>
        <v/>
      </c>
      <c r="X20" s="160" t="str">
        <f ca="1" t="shared" si="14"/>
        <v/>
      </c>
      <c r="Y20" s="160" t="str">
        <f ca="1" t="shared" si="14"/>
        <v/>
      </c>
      <c r="Z20" s="160" t="str">
        <f ca="1" t="shared" si="14"/>
        <v/>
      </c>
      <c r="AA20" s="160" t="str">
        <f ca="1" t="shared" si="14"/>
        <v/>
      </c>
      <c r="AB20" s="160" t="str">
        <f ca="1" t="shared" si="14"/>
        <v/>
      </c>
      <c r="AC20" s="160" t="str">
        <f ca="1" t="shared" si="14"/>
        <v/>
      </c>
      <c r="AD20" s="160" t="str">
        <f ca="1" t="shared" si="15"/>
        <v/>
      </c>
      <c r="AE20" s="160" t="str">
        <f ca="1" t="shared" si="15"/>
        <v/>
      </c>
      <c r="AF20" s="160" t="str">
        <f ca="1" t="shared" si="15"/>
        <v/>
      </c>
      <c r="AG20" s="160" t="str">
        <f ca="1" t="shared" si="15"/>
        <v/>
      </c>
      <c r="AH20" s="160" t="str">
        <f ca="1" t="shared" si="15"/>
        <v/>
      </c>
      <c r="AI20" s="160" t="str">
        <f ca="1" t="shared" si="15"/>
        <v/>
      </c>
      <c r="AJ20" s="160" t="str">
        <f ca="1" t="shared" si="15"/>
        <v/>
      </c>
      <c r="AK20" s="160" t="str">
        <f ca="1" t="shared" si="15"/>
        <v/>
      </c>
      <c r="AL20" s="160" t="str">
        <f ca="1" t="shared" si="15"/>
        <v/>
      </c>
      <c r="AM20" s="160" t="str">
        <f ca="1" t="shared" si="15"/>
        <v/>
      </c>
      <c r="AN20" s="160" t="str">
        <f ca="1" t="shared" si="16"/>
        <v/>
      </c>
      <c r="AO20" s="160" t="str">
        <f ca="1" t="shared" si="16"/>
        <v/>
      </c>
      <c r="AP20" s="160" t="str">
        <f ca="1" t="shared" si="16"/>
        <v/>
      </c>
      <c r="AQ20" s="160" t="str">
        <f ca="1" t="shared" si="16"/>
        <v/>
      </c>
      <c r="AR20" s="160" t="str">
        <f ca="1" t="shared" si="16"/>
        <v/>
      </c>
      <c r="AS20" s="160" t="str">
        <f ca="1" t="shared" si="16"/>
        <v/>
      </c>
      <c r="AT20" s="160" t="str">
        <f ca="1" t="shared" si="16"/>
        <v/>
      </c>
      <c r="AU20" s="160" t="str">
        <f ca="1" t="shared" si="16"/>
        <v/>
      </c>
      <c r="AV20" s="160" t="str">
        <f ca="1" t="shared" si="16"/>
        <v/>
      </c>
      <c r="AW20" s="160" t="str">
        <f ca="1" t="shared" si="16"/>
        <v/>
      </c>
      <c r="AX20" s="160" t="str">
        <f ca="1" t="shared" si="17"/>
        <v/>
      </c>
      <c r="AY20" s="160" t="str">
        <f ca="1" t="shared" si="17"/>
        <v/>
      </c>
      <c r="AZ20" s="160" t="str">
        <f ca="1" t="shared" si="17"/>
        <v/>
      </c>
      <c r="BA20" s="160" t="str">
        <f ca="1" t="shared" si="17"/>
        <v/>
      </c>
      <c r="BB20" s="160" t="str">
        <f ca="1" t="shared" si="17"/>
        <v/>
      </c>
      <c r="BC20" s="160" t="str">
        <f ca="1" t="shared" si="17"/>
        <v/>
      </c>
      <c r="BD20" s="160" t="str">
        <f ca="1" t="shared" si="17"/>
        <v/>
      </c>
      <c r="BE20" s="160" t="str">
        <f ca="1" t="shared" si="17"/>
        <v/>
      </c>
      <c r="BF20" s="160" t="str">
        <f ca="1" t="shared" si="17"/>
        <v/>
      </c>
      <c r="BG20" s="160" t="str">
        <f ca="1" t="shared" si="17"/>
        <v/>
      </c>
      <c r="BH20" s="160" t="str">
        <f ca="1" t="shared" si="18"/>
        <v/>
      </c>
      <c r="BI20" s="160" t="str">
        <f ca="1" t="shared" si="18"/>
        <v/>
      </c>
      <c r="BJ20" s="160" t="str">
        <f ca="1" t="shared" si="18"/>
        <v/>
      </c>
      <c r="BK20" s="160" t="str">
        <f ca="1" t="shared" si="18"/>
        <v/>
      </c>
      <c r="BL20" s="160" t="str">
        <f ca="1" t="shared" si="18"/>
        <v/>
      </c>
      <c r="BM20" s="160" t="str">
        <f ca="1" t="shared" si="18"/>
        <v/>
      </c>
      <c r="BN20" s="91"/>
    </row>
    <row r="21" s="82" customFormat="1" ht="31.5" spans="1:66">
      <c r="A21" s="83"/>
      <c r="B21" s="80" t="s">
        <v>24</v>
      </c>
      <c r="C21" s="112" t="s">
        <v>38</v>
      </c>
      <c r="D21" s="113">
        <v>0.7</v>
      </c>
      <c r="E21" s="114">
        <v>45131</v>
      </c>
      <c r="F21" s="114"/>
      <c r="G21" s="114"/>
      <c r="H21" s="115">
        <v>5</v>
      </c>
      <c r="I21" s="158"/>
      <c r="J21" s="159" t="str">
        <f ca="1" t="shared" si="13"/>
        <v/>
      </c>
      <c r="K21" s="160" t="str">
        <f ca="1" t="shared" si="13"/>
        <v/>
      </c>
      <c r="L21" s="160" t="str">
        <f ca="1" t="shared" si="13"/>
        <v/>
      </c>
      <c r="M21" s="160" t="str">
        <f ca="1" t="shared" si="13"/>
        <v/>
      </c>
      <c r="N21" s="160" t="str">
        <f ca="1" t="shared" si="13"/>
        <v/>
      </c>
      <c r="O21" s="160">
        <f ca="1" t="shared" si="13"/>
        <v>2</v>
      </c>
      <c r="P21" s="160">
        <f ca="1" t="shared" si="13"/>
        <v>2</v>
      </c>
      <c r="Q21" s="160">
        <f ca="1" t="shared" si="13"/>
        <v>2</v>
      </c>
      <c r="R21" s="160">
        <f ca="1" t="shared" si="13"/>
        <v>2</v>
      </c>
      <c r="S21" s="160">
        <f ca="1" t="shared" si="13"/>
        <v>2</v>
      </c>
      <c r="T21" s="160" t="str">
        <f ca="1" t="shared" si="14"/>
        <v/>
      </c>
      <c r="U21" s="160" t="str">
        <f ca="1" t="shared" si="14"/>
        <v/>
      </c>
      <c r="V21" s="160" t="str">
        <f ca="1" t="shared" si="14"/>
        <v/>
      </c>
      <c r="W21" s="160" t="str">
        <f ca="1" t="shared" si="14"/>
        <v/>
      </c>
      <c r="X21" s="160" t="str">
        <f ca="1" t="shared" si="14"/>
        <v/>
      </c>
      <c r="Y21" s="160" t="str">
        <f ca="1" t="shared" si="14"/>
        <v/>
      </c>
      <c r="Z21" s="160" t="str">
        <f ca="1" t="shared" si="14"/>
        <v/>
      </c>
      <c r="AA21" s="160" t="str">
        <f ca="1" t="shared" si="14"/>
        <v/>
      </c>
      <c r="AB21" s="160" t="str">
        <f ca="1" t="shared" si="14"/>
        <v/>
      </c>
      <c r="AC21" s="160" t="str">
        <f ca="1" t="shared" si="14"/>
        <v/>
      </c>
      <c r="AD21" s="160" t="str">
        <f ca="1" t="shared" si="15"/>
        <v/>
      </c>
      <c r="AE21" s="160" t="str">
        <f ca="1" t="shared" si="15"/>
        <v/>
      </c>
      <c r="AF21" s="160" t="str">
        <f ca="1" t="shared" si="15"/>
        <v/>
      </c>
      <c r="AG21" s="160" t="str">
        <f ca="1" t="shared" si="15"/>
        <v/>
      </c>
      <c r="AH21" s="160" t="str">
        <f ca="1" t="shared" si="15"/>
        <v/>
      </c>
      <c r="AI21" s="160" t="str">
        <f ca="1" t="shared" si="15"/>
        <v/>
      </c>
      <c r="AJ21" s="160" t="str">
        <f ca="1" t="shared" si="15"/>
        <v/>
      </c>
      <c r="AK21" s="160" t="str">
        <f ca="1" t="shared" si="15"/>
        <v/>
      </c>
      <c r="AL21" s="160" t="str">
        <f ca="1" t="shared" si="15"/>
        <v/>
      </c>
      <c r="AM21" s="160" t="str">
        <f ca="1" t="shared" si="15"/>
        <v/>
      </c>
      <c r="AN21" s="160" t="str">
        <f ca="1" t="shared" si="16"/>
        <v/>
      </c>
      <c r="AO21" s="160" t="str">
        <f ca="1" t="shared" si="16"/>
        <v/>
      </c>
      <c r="AP21" s="160" t="str">
        <f ca="1" t="shared" si="16"/>
        <v/>
      </c>
      <c r="AQ21" s="160" t="str">
        <f ca="1" t="shared" si="16"/>
        <v/>
      </c>
      <c r="AR21" s="160" t="str">
        <f ca="1" t="shared" si="16"/>
        <v/>
      </c>
      <c r="AS21" s="160" t="str">
        <f ca="1" t="shared" si="16"/>
        <v/>
      </c>
      <c r="AT21" s="160" t="str">
        <f ca="1" t="shared" si="16"/>
        <v/>
      </c>
      <c r="AU21" s="160" t="str">
        <f ca="1" t="shared" si="16"/>
        <v/>
      </c>
      <c r="AV21" s="160" t="str">
        <f ca="1" t="shared" si="16"/>
        <v/>
      </c>
      <c r="AW21" s="160" t="str">
        <f ca="1" t="shared" si="16"/>
        <v/>
      </c>
      <c r="AX21" s="160" t="str">
        <f ca="1" t="shared" si="17"/>
        <v/>
      </c>
      <c r="AY21" s="160" t="str">
        <f ca="1" t="shared" si="17"/>
        <v/>
      </c>
      <c r="AZ21" s="160" t="str">
        <f ca="1" t="shared" si="17"/>
        <v/>
      </c>
      <c r="BA21" s="160" t="str">
        <f ca="1" t="shared" si="17"/>
        <v/>
      </c>
      <c r="BB21" s="160" t="str">
        <f ca="1" t="shared" si="17"/>
        <v/>
      </c>
      <c r="BC21" s="160" t="str">
        <f ca="1" t="shared" si="17"/>
        <v/>
      </c>
      <c r="BD21" s="160" t="str">
        <f ca="1" t="shared" si="17"/>
        <v/>
      </c>
      <c r="BE21" s="160" t="str">
        <f ca="1" t="shared" si="17"/>
        <v/>
      </c>
      <c r="BF21" s="160" t="str">
        <f ca="1" t="shared" si="17"/>
        <v/>
      </c>
      <c r="BG21" s="160" t="str">
        <f ca="1" t="shared" si="17"/>
        <v/>
      </c>
      <c r="BH21" s="160" t="str">
        <f ca="1" t="shared" si="18"/>
        <v/>
      </c>
      <c r="BI21" s="160" t="str">
        <f ca="1" t="shared" si="18"/>
        <v/>
      </c>
      <c r="BJ21" s="160" t="str">
        <f ca="1" t="shared" si="18"/>
        <v/>
      </c>
      <c r="BK21" s="160" t="str">
        <f ca="1" t="shared" si="18"/>
        <v/>
      </c>
      <c r="BL21" s="160" t="str">
        <f ca="1" t="shared" si="18"/>
        <v/>
      </c>
      <c r="BM21" s="160" t="str">
        <f ca="1" t="shared" si="18"/>
        <v/>
      </c>
      <c r="BN21" s="91"/>
    </row>
    <row r="22" s="82" customFormat="1" ht="47.25" spans="1:66">
      <c r="A22" s="83"/>
      <c r="B22" s="80" t="s">
        <v>39</v>
      </c>
      <c r="C22" s="112" t="s">
        <v>38</v>
      </c>
      <c r="D22" s="113">
        <v>0</v>
      </c>
      <c r="E22" s="114">
        <v>45131</v>
      </c>
      <c r="F22" s="114"/>
      <c r="G22" s="114"/>
      <c r="H22" s="115">
        <v>5</v>
      </c>
      <c r="I22" s="158"/>
      <c r="J22" s="159"/>
      <c r="K22" s="160"/>
      <c r="L22" s="160"/>
      <c r="M22" s="160"/>
      <c r="N22" s="160"/>
      <c r="O22" s="160">
        <f ca="1" t="shared" si="13"/>
        <v>2</v>
      </c>
      <c r="P22" s="160">
        <f ca="1" t="shared" si="13"/>
        <v>2</v>
      </c>
      <c r="Q22" s="160">
        <f ca="1" t="shared" si="13"/>
        <v>2</v>
      </c>
      <c r="R22" s="160">
        <f ca="1" t="shared" si="13"/>
        <v>2</v>
      </c>
      <c r="S22" s="160">
        <f ca="1" t="shared" si="13"/>
        <v>2</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91"/>
    </row>
    <row r="23" s="82" customFormat="1" ht="31.5" spans="1:66">
      <c r="A23" s="83"/>
      <c r="B23" s="80" t="s">
        <v>40</v>
      </c>
      <c r="C23" s="112" t="s">
        <v>38</v>
      </c>
      <c r="D23" s="113">
        <v>0</v>
      </c>
      <c r="E23" s="114">
        <v>45131</v>
      </c>
      <c r="F23" s="114"/>
      <c r="G23" s="114" t="s">
        <v>41</v>
      </c>
      <c r="H23" s="115">
        <v>5</v>
      </c>
      <c r="I23" s="158"/>
      <c r="J23" s="159"/>
      <c r="K23" s="160"/>
      <c r="L23" s="160"/>
      <c r="M23" s="160"/>
      <c r="N23" s="160"/>
      <c r="O23" s="160">
        <f ca="1" t="shared" si="13"/>
        <v>2</v>
      </c>
      <c r="P23" s="160">
        <f ca="1" t="shared" si="13"/>
        <v>2</v>
      </c>
      <c r="Q23" s="160">
        <f ca="1" t="shared" si="13"/>
        <v>2</v>
      </c>
      <c r="R23" s="160">
        <f ca="1" t="shared" si="13"/>
        <v>2</v>
      </c>
      <c r="S23" s="160">
        <f ca="1" t="shared" si="13"/>
        <v>2</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91"/>
    </row>
    <row r="24" s="82" customFormat="1" ht="15.75" spans="1:66">
      <c r="A24" s="83"/>
      <c r="B24" s="80" t="s">
        <v>42</v>
      </c>
      <c r="C24" s="112" t="s">
        <v>38</v>
      </c>
      <c r="D24" s="113">
        <v>0</v>
      </c>
      <c r="E24" s="114">
        <v>45131</v>
      </c>
      <c r="F24" s="114"/>
      <c r="G24" s="114" t="s">
        <v>43</v>
      </c>
      <c r="H24" s="115">
        <v>5</v>
      </c>
      <c r="I24" s="158"/>
      <c r="J24" s="159"/>
      <c r="K24" s="160"/>
      <c r="L24" s="160"/>
      <c r="M24" s="160"/>
      <c r="N24" s="160"/>
      <c r="O24" s="160">
        <f ca="1" t="shared" si="13"/>
        <v>2</v>
      </c>
      <c r="P24" s="160">
        <f ca="1" t="shared" si="13"/>
        <v>2</v>
      </c>
      <c r="Q24" s="160">
        <f ca="1" t="shared" si="13"/>
        <v>2</v>
      </c>
      <c r="R24" s="160">
        <f ca="1" t="shared" si="13"/>
        <v>2</v>
      </c>
      <c r="S24" s="160">
        <f ca="1" t="shared" si="13"/>
        <v>2</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91"/>
    </row>
    <row r="25" s="82" customFormat="1" ht="15.75" spans="1:66">
      <c r="A25" s="83"/>
      <c r="B25" s="80" t="s">
        <v>44</v>
      </c>
      <c r="C25" s="112" t="s">
        <v>38</v>
      </c>
      <c r="D25" s="113">
        <v>0</v>
      </c>
      <c r="E25" s="114">
        <v>45131</v>
      </c>
      <c r="F25" s="114"/>
      <c r="G25" s="114"/>
      <c r="H25" s="115">
        <v>5</v>
      </c>
      <c r="I25" s="158"/>
      <c r="J25" s="159"/>
      <c r="K25" s="160"/>
      <c r="L25" s="160"/>
      <c r="M25" s="160"/>
      <c r="N25" s="160"/>
      <c r="O25" s="160">
        <f ca="1" t="shared" si="13"/>
        <v>2</v>
      </c>
      <c r="P25" s="160">
        <f ca="1" t="shared" si="13"/>
        <v>2</v>
      </c>
      <c r="Q25" s="160">
        <f ca="1" t="shared" si="13"/>
        <v>2</v>
      </c>
      <c r="R25" s="160">
        <f ca="1" t="shared" si="13"/>
        <v>2</v>
      </c>
      <c r="S25" s="160">
        <f ca="1" t="shared" si="13"/>
        <v>2</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91"/>
    </row>
    <row r="26" s="82" customFormat="1" ht="15.75" spans="1:66">
      <c r="A26" s="83"/>
      <c r="B26" s="80" t="s">
        <v>45</v>
      </c>
      <c r="C26" s="112" t="s">
        <v>38</v>
      </c>
      <c r="D26" s="113">
        <v>0</v>
      </c>
      <c r="E26" s="114">
        <v>45131</v>
      </c>
      <c r="F26" s="114"/>
      <c r="G26" s="114"/>
      <c r="H26" s="115">
        <v>5</v>
      </c>
      <c r="I26" s="158"/>
      <c r="J26" s="159"/>
      <c r="K26" s="160"/>
      <c r="L26" s="160"/>
      <c r="M26" s="160"/>
      <c r="N26" s="160"/>
      <c r="O26" s="160">
        <f ca="1" t="shared" si="13"/>
        <v>2</v>
      </c>
      <c r="P26" s="160">
        <f ca="1" t="shared" si="13"/>
        <v>2</v>
      </c>
      <c r="Q26" s="160">
        <f ca="1" t="shared" si="13"/>
        <v>2</v>
      </c>
      <c r="R26" s="160">
        <f ca="1" t="shared" si="13"/>
        <v>2</v>
      </c>
      <c r="S26" s="160">
        <f ca="1" t="shared" si="13"/>
        <v>2</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91"/>
    </row>
    <row r="27" s="82" customFormat="1" ht="15.75" spans="1:66">
      <c r="A27" s="83"/>
      <c r="B27" s="124" t="s">
        <v>28</v>
      </c>
      <c r="C27" s="112" t="s">
        <v>38</v>
      </c>
      <c r="D27" s="113">
        <v>0.5</v>
      </c>
      <c r="E27" s="114">
        <v>45131</v>
      </c>
      <c r="F27" s="114"/>
      <c r="G27" s="114"/>
      <c r="H27" s="115">
        <v>5</v>
      </c>
      <c r="I27" s="158"/>
      <c r="J27" s="159"/>
      <c r="K27" s="160"/>
      <c r="L27" s="160"/>
      <c r="M27" s="160"/>
      <c r="N27" s="160"/>
      <c r="O27" s="160">
        <f ca="1" t="shared" si="13"/>
        <v>2</v>
      </c>
      <c r="P27" s="160">
        <f ca="1" t="shared" si="13"/>
        <v>2</v>
      </c>
      <c r="Q27" s="160">
        <f ca="1" t="shared" si="13"/>
        <v>2</v>
      </c>
      <c r="R27" s="160">
        <f ca="1" t="shared" si="13"/>
        <v>2</v>
      </c>
      <c r="S27" s="160">
        <f ca="1" t="shared" si="13"/>
        <v>2</v>
      </c>
      <c r="T27" s="160" t="str">
        <f ca="1" t="shared" ref="R27:T87" si="19">IF(AND($C27="Goal",T$5&gt;=$E27,T$5&lt;=$E27+$H27-1),2,IF(AND($C27="Milestone",T$5&gt;=$E27,T$5&lt;=$E27+$H27-1),1,""))</f>
        <v/>
      </c>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91"/>
    </row>
    <row r="28" s="82" customFormat="1" ht="15" spans="1:66">
      <c r="A28" s="83"/>
      <c r="B28" s="182"/>
      <c r="C28" s="112"/>
      <c r="D28" s="113"/>
      <c r="E28" s="114"/>
      <c r="F28" s="114"/>
      <c r="G28" s="114"/>
      <c r="H28" s="115"/>
      <c r="I28" s="158"/>
      <c r="J28" s="159"/>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91"/>
    </row>
    <row r="29" s="82" customFormat="1" ht="15.75" spans="1:66">
      <c r="A29" s="83"/>
      <c r="B29" s="128" t="s">
        <v>46</v>
      </c>
      <c r="C29" s="112"/>
      <c r="D29" s="113"/>
      <c r="E29" s="114"/>
      <c r="F29" s="114"/>
      <c r="G29" s="114"/>
      <c r="H29" s="115"/>
      <c r="I29" s="158"/>
      <c r="J29" s="159"/>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91"/>
    </row>
    <row r="30" s="82" customFormat="1" ht="31.5" spans="1:66">
      <c r="A30" s="83"/>
      <c r="B30" s="80" t="s">
        <v>24</v>
      </c>
      <c r="C30" s="112" t="s">
        <v>38</v>
      </c>
      <c r="D30" s="113">
        <v>0.9</v>
      </c>
      <c r="E30" s="114">
        <v>45139</v>
      </c>
      <c r="F30" s="114"/>
      <c r="G30" s="114"/>
      <c r="H30" s="115">
        <v>4</v>
      </c>
      <c r="I30" s="158"/>
      <c r="J30" s="159"/>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91"/>
    </row>
    <row r="31" s="82" customFormat="1" ht="15.75" spans="1:66">
      <c r="A31" s="83"/>
      <c r="B31" s="80" t="s">
        <v>28</v>
      </c>
      <c r="C31" s="112" t="s">
        <v>38</v>
      </c>
      <c r="D31" s="113">
        <v>0.9</v>
      </c>
      <c r="E31" s="114">
        <v>45139</v>
      </c>
      <c r="F31" s="114"/>
      <c r="G31" s="114"/>
      <c r="H31" s="115"/>
      <c r="I31" s="158"/>
      <c r="J31" s="159"/>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91"/>
    </row>
    <row r="32" s="82" customFormat="1" ht="47.25" spans="1:66">
      <c r="A32" s="83"/>
      <c r="B32" s="80" t="s">
        <v>39</v>
      </c>
      <c r="C32" s="112" t="s">
        <v>38</v>
      </c>
      <c r="D32" s="113">
        <v>0</v>
      </c>
      <c r="E32" s="114">
        <v>45139</v>
      </c>
      <c r="F32" s="183" t="s">
        <v>47</v>
      </c>
      <c r="G32" s="114"/>
      <c r="H32" s="115"/>
      <c r="I32" s="158"/>
      <c r="J32" s="159"/>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91"/>
    </row>
    <row r="33" s="82" customFormat="1" ht="31.5" spans="1:66">
      <c r="A33" s="83"/>
      <c r="B33" s="80" t="s">
        <v>40</v>
      </c>
      <c r="C33" s="112" t="s">
        <v>38</v>
      </c>
      <c r="D33" s="113">
        <v>0</v>
      </c>
      <c r="E33" s="114">
        <v>45139</v>
      </c>
      <c r="F33" s="183" t="s">
        <v>47</v>
      </c>
      <c r="G33" s="114"/>
      <c r="H33" s="115"/>
      <c r="I33" s="158"/>
      <c r="J33" s="159"/>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91"/>
    </row>
    <row r="34" s="82" customFormat="1" spans="1:66">
      <c r="A34" s="83"/>
      <c r="B34" s="80" t="s">
        <v>42</v>
      </c>
      <c r="C34" s="112" t="s">
        <v>38</v>
      </c>
      <c r="D34" s="113">
        <v>0</v>
      </c>
      <c r="E34" s="114">
        <v>45139</v>
      </c>
      <c r="F34" s="183" t="s">
        <v>47</v>
      </c>
      <c r="G34" s="114"/>
      <c r="H34" s="115"/>
      <c r="I34" s="158"/>
      <c r="J34" s="159"/>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91"/>
    </row>
    <row r="35" s="82" customFormat="1" spans="1:66">
      <c r="A35" s="83"/>
      <c r="B35" s="80" t="s">
        <v>44</v>
      </c>
      <c r="C35" s="112" t="s">
        <v>38</v>
      </c>
      <c r="D35" s="113">
        <v>0</v>
      </c>
      <c r="E35" s="114">
        <v>45139</v>
      </c>
      <c r="F35" s="183" t="s">
        <v>47</v>
      </c>
      <c r="G35" s="114"/>
      <c r="H35" s="115"/>
      <c r="I35" s="158"/>
      <c r="J35" s="159"/>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91"/>
    </row>
    <row r="36" s="82" customFormat="1" ht="15.75" spans="1:66">
      <c r="A36" s="83"/>
      <c r="B36" s="125" t="s">
        <v>48</v>
      </c>
      <c r="C36" s="112"/>
      <c r="D36" s="113"/>
      <c r="E36" s="114"/>
      <c r="F36" s="114"/>
      <c r="G36" s="114"/>
      <c r="H36" s="115"/>
      <c r="I36" s="158"/>
      <c r="J36" s="159"/>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91"/>
    </row>
    <row r="37" s="82" customFormat="1" ht="15.75" spans="1:66">
      <c r="A37" s="83"/>
      <c r="B37" s="80" t="s">
        <v>49</v>
      </c>
      <c r="C37" s="112" t="s">
        <v>20</v>
      </c>
      <c r="D37" s="113">
        <v>1</v>
      </c>
      <c r="E37" s="114">
        <v>45141</v>
      </c>
      <c r="F37" s="114"/>
      <c r="G37" s="114"/>
      <c r="H37" s="115"/>
      <c r="I37" s="158"/>
      <c r="J37" s="159"/>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91"/>
    </row>
    <row r="38" s="82" customFormat="1" ht="31.5" spans="1:66">
      <c r="A38" s="83"/>
      <c r="B38" s="80" t="s">
        <v>50</v>
      </c>
      <c r="C38" s="112" t="s">
        <v>20</v>
      </c>
      <c r="D38" s="113">
        <v>1</v>
      </c>
      <c r="E38" s="114">
        <v>45141</v>
      </c>
      <c r="F38" s="114"/>
      <c r="G38" s="114"/>
      <c r="H38" s="115"/>
      <c r="I38" s="158"/>
      <c r="J38" s="159"/>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91"/>
    </row>
    <row r="39" s="82" customFormat="1" ht="31.5" spans="1:66">
      <c r="A39" s="83"/>
      <c r="B39" s="80" t="s">
        <v>51</v>
      </c>
      <c r="C39" s="112" t="s">
        <v>20</v>
      </c>
      <c r="D39" s="113">
        <v>1</v>
      </c>
      <c r="E39" s="114">
        <v>45141</v>
      </c>
      <c r="F39" s="114"/>
      <c r="G39" s="114"/>
      <c r="H39" s="115"/>
      <c r="I39" s="158"/>
      <c r="J39" s="159"/>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91"/>
    </row>
    <row r="40" s="82" customFormat="1" ht="17.25" spans="1:66">
      <c r="A40" s="83"/>
      <c r="B40" s="184" t="s">
        <v>52</v>
      </c>
      <c r="C40" s="112"/>
      <c r="D40" s="113"/>
      <c r="E40" s="114"/>
      <c r="F40" s="114"/>
      <c r="G40" s="114"/>
      <c r="H40" s="115"/>
      <c r="I40" s="158"/>
      <c r="J40" s="159"/>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91"/>
    </row>
    <row r="41" s="82" customFormat="1" ht="41.4" customHeight="1" spans="1:66">
      <c r="A41" s="83"/>
      <c r="B41" s="137" t="s">
        <v>24</v>
      </c>
      <c r="C41" s="112" t="s">
        <v>20</v>
      </c>
      <c r="D41" s="113">
        <v>1</v>
      </c>
      <c r="E41" s="114">
        <v>45139</v>
      </c>
      <c r="F41" s="114"/>
      <c r="G41" s="114"/>
      <c r="H41" s="115"/>
      <c r="I41" s="158"/>
      <c r="J41" s="159"/>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91"/>
    </row>
    <row r="42" s="82" customFormat="1" ht="24.6" customHeight="1" spans="1:66">
      <c r="A42" s="83"/>
      <c r="B42" s="137" t="s">
        <v>28</v>
      </c>
      <c r="C42" s="112" t="s">
        <v>20</v>
      </c>
      <c r="D42" s="113">
        <v>1</v>
      </c>
      <c r="E42" s="114">
        <v>45139</v>
      </c>
      <c r="F42" s="114"/>
      <c r="G42" s="114"/>
      <c r="H42" s="115"/>
      <c r="I42" s="158"/>
      <c r="J42" s="159"/>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91"/>
    </row>
    <row r="43" s="82" customFormat="1" ht="81" customHeight="1" spans="1:66">
      <c r="A43" s="83"/>
      <c r="B43" s="137" t="s">
        <v>53</v>
      </c>
      <c r="C43" s="112" t="s">
        <v>20</v>
      </c>
      <c r="D43" s="113">
        <v>1</v>
      </c>
      <c r="E43" s="114"/>
      <c r="F43" s="114" t="s">
        <v>54</v>
      </c>
      <c r="G43" s="114"/>
      <c r="H43" s="115"/>
      <c r="I43" s="158"/>
      <c r="J43" s="159"/>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91"/>
    </row>
    <row r="44" s="82" customFormat="1" ht="51.75" spans="1:66">
      <c r="A44" s="83"/>
      <c r="B44" s="137" t="s">
        <v>39</v>
      </c>
      <c r="C44" s="112" t="s">
        <v>20</v>
      </c>
      <c r="D44" s="113">
        <v>1</v>
      </c>
      <c r="E44" s="114"/>
      <c r="F44" s="183" t="s">
        <v>55</v>
      </c>
      <c r="G44" s="114"/>
      <c r="H44" s="115"/>
      <c r="I44" s="158"/>
      <c r="J44" s="159"/>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91"/>
    </row>
    <row r="45" s="82" customFormat="1" ht="34.5" spans="1:66">
      <c r="A45" s="83"/>
      <c r="B45" s="137" t="s">
        <v>40</v>
      </c>
      <c r="C45" s="112" t="s">
        <v>38</v>
      </c>
      <c r="D45" s="113">
        <v>0</v>
      </c>
      <c r="E45" s="114"/>
      <c r="F45" s="183" t="s">
        <v>56</v>
      </c>
      <c r="G45" s="114"/>
      <c r="H45" s="115"/>
      <c r="I45" s="158"/>
      <c r="J45" s="159"/>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91"/>
    </row>
    <row r="46" s="82" customFormat="1" ht="17.25" spans="1:66">
      <c r="A46" s="83"/>
      <c r="B46" s="137" t="s">
        <v>42</v>
      </c>
      <c r="C46" s="112" t="s">
        <v>38</v>
      </c>
      <c r="D46" s="113">
        <v>0</v>
      </c>
      <c r="E46" s="114"/>
      <c r="F46" s="183" t="s">
        <v>56</v>
      </c>
      <c r="G46" s="114"/>
      <c r="H46" s="115"/>
      <c r="I46" s="158"/>
      <c r="J46" s="159"/>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91"/>
    </row>
    <row r="47" s="82" customFormat="1" ht="17.25" spans="1:66">
      <c r="A47" s="83"/>
      <c r="B47" s="137" t="s">
        <v>44</v>
      </c>
      <c r="C47" s="112" t="s">
        <v>38</v>
      </c>
      <c r="D47" s="113">
        <v>0</v>
      </c>
      <c r="E47" s="114"/>
      <c r="F47" s="183" t="s">
        <v>57</v>
      </c>
      <c r="G47" s="114"/>
      <c r="H47" s="115"/>
      <c r="I47" s="158"/>
      <c r="J47" s="159"/>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91"/>
    </row>
    <row r="48" s="82" customFormat="1" ht="34.5" spans="1:66">
      <c r="A48" s="83"/>
      <c r="B48" s="137" t="s">
        <v>58</v>
      </c>
      <c r="C48" s="112" t="s">
        <v>38</v>
      </c>
      <c r="D48" s="113">
        <v>0</v>
      </c>
      <c r="E48" s="185"/>
      <c r="F48" s="183" t="s">
        <v>56</v>
      </c>
      <c r="G48" s="114"/>
      <c r="H48" s="115"/>
      <c r="I48" s="158"/>
      <c r="J48" s="159"/>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91"/>
    </row>
    <row r="49" s="82" customFormat="1" ht="21" spans="1:66">
      <c r="A49" s="83"/>
      <c r="B49" s="138" t="s">
        <v>59</v>
      </c>
      <c r="C49" s="132"/>
      <c r="D49" s="133"/>
      <c r="E49" s="134"/>
      <c r="F49" s="134"/>
      <c r="G49" s="134"/>
      <c r="H49" s="135"/>
      <c r="I49" s="158"/>
      <c r="J49" s="159"/>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91"/>
    </row>
    <row r="50" s="82" customFormat="1" ht="42" spans="1:66">
      <c r="A50" s="83"/>
      <c r="B50" s="11" t="s">
        <v>44</v>
      </c>
      <c r="C50" s="132" t="s">
        <v>38</v>
      </c>
      <c r="D50" s="133">
        <v>0.9</v>
      </c>
      <c r="E50" s="134">
        <v>45154</v>
      </c>
      <c r="F50" s="142" t="s">
        <v>60</v>
      </c>
      <c r="G50" s="134"/>
      <c r="H50" s="135"/>
      <c r="I50" s="158"/>
      <c r="J50" s="159"/>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91"/>
    </row>
    <row r="51" s="82" customFormat="1" ht="63" spans="1:66">
      <c r="A51" s="83"/>
      <c r="B51" s="11" t="s">
        <v>61</v>
      </c>
      <c r="C51" s="132" t="s">
        <v>38</v>
      </c>
      <c r="D51" s="133">
        <v>0</v>
      </c>
      <c r="E51" s="134">
        <v>45154</v>
      </c>
      <c r="F51" s="134"/>
      <c r="G51" s="134"/>
      <c r="H51" s="135"/>
      <c r="I51" s="158"/>
      <c r="J51" s="159"/>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91"/>
    </row>
    <row r="52" s="82" customFormat="1" ht="19.8" customHeight="1" spans="1:66">
      <c r="A52" s="83"/>
      <c r="B52" s="14" t="s">
        <v>48</v>
      </c>
      <c r="C52" s="132"/>
      <c r="D52" s="133"/>
      <c r="E52" s="134"/>
      <c r="F52" s="134"/>
      <c r="G52" s="134"/>
      <c r="H52" s="135"/>
      <c r="I52" s="158"/>
      <c r="J52" s="159"/>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91"/>
    </row>
    <row r="53" s="82" customFormat="1" ht="42" spans="1:66">
      <c r="A53" s="83"/>
      <c r="B53" s="11" t="s">
        <v>62</v>
      </c>
      <c r="C53" s="132" t="s">
        <v>20</v>
      </c>
      <c r="D53" s="133">
        <v>1</v>
      </c>
      <c r="E53" s="134"/>
      <c r="F53" s="142" t="s">
        <v>63</v>
      </c>
      <c r="G53" s="134"/>
      <c r="H53" s="135"/>
      <c r="I53" s="158"/>
      <c r="J53" s="159"/>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91"/>
    </row>
    <row r="54" s="82" customFormat="1" ht="21" spans="1:66">
      <c r="A54" s="83"/>
      <c r="B54" s="11" t="s">
        <v>64</v>
      </c>
      <c r="C54" s="132" t="s">
        <v>20</v>
      </c>
      <c r="D54" s="133">
        <v>1</v>
      </c>
      <c r="E54" s="134"/>
      <c r="F54" s="134"/>
      <c r="G54" s="134"/>
      <c r="H54" s="135"/>
      <c r="I54" s="158"/>
      <c r="J54" s="159"/>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91"/>
    </row>
    <row r="55" s="82" customFormat="1" ht="21" spans="1:66">
      <c r="A55" s="83"/>
      <c r="B55" s="138" t="s">
        <v>65</v>
      </c>
      <c r="C55" s="134"/>
      <c r="D55" s="134"/>
      <c r="E55" s="134"/>
      <c r="F55" s="134"/>
      <c r="G55" s="134"/>
      <c r="H55" s="135"/>
      <c r="I55" s="158"/>
      <c r="J55" s="159"/>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91"/>
    </row>
    <row r="56" s="82" customFormat="1" ht="63" spans="1:66">
      <c r="A56" s="83"/>
      <c r="B56" s="11" t="s">
        <v>66</v>
      </c>
      <c r="C56" s="132" t="s">
        <v>38</v>
      </c>
      <c r="D56" s="133">
        <v>0.2</v>
      </c>
      <c r="E56" s="134"/>
      <c r="F56" s="141" t="s">
        <v>67</v>
      </c>
      <c r="G56" s="134"/>
      <c r="H56" s="135"/>
      <c r="I56" s="158"/>
      <c r="J56" s="159"/>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91"/>
    </row>
    <row r="57" s="82" customFormat="1" ht="42" spans="1:66">
      <c r="A57" s="83"/>
      <c r="B57" s="11" t="s">
        <v>68</v>
      </c>
      <c r="C57" s="132" t="s">
        <v>38</v>
      </c>
      <c r="D57" s="133">
        <v>0.7</v>
      </c>
      <c r="E57" s="134"/>
      <c r="F57" s="141" t="s">
        <v>26</v>
      </c>
      <c r="G57" s="134"/>
      <c r="H57" s="135"/>
      <c r="I57" s="158"/>
      <c r="J57" s="159"/>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91"/>
    </row>
    <row r="58" s="82" customFormat="1" ht="21" spans="1:66">
      <c r="A58" s="83"/>
      <c r="B58" s="11" t="s">
        <v>69</v>
      </c>
      <c r="C58" s="132" t="s">
        <v>20</v>
      </c>
      <c r="D58" s="133">
        <v>1</v>
      </c>
      <c r="E58" s="186"/>
      <c r="F58" s="187" t="s">
        <v>21</v>
      </c>
      <c r="G58" s="134"/>
      <c r="H58" s="135"/>
      <c r="I58" s="158"/>
      <c r="J58" s="159"/>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91"/>
    </row>
    <row r="59" s="82" customFormat="1" ht="42" spans="1:66">
      <c r="A59" s="83"/>
      <c r="B59" s="11" t="s">
        <v>44</v>
      </c>
      <c r="C59" s="132" t="s">
        <v>20</v>
      </c>
      <c r="D59" s="133">
        <v>1</v>
      </c>
      <c r="E59" s="134">
        <v>45154</v>
      </c>
      <c r="F59" s="143" t="s">
        <v>21</v>
      </c>
      <c r="G59" s="134"/>
      <c r="H59" s="135"/>
      <c r="I59" s="158"/>
      <c r="J59" s="159"/>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91"/>
    </row>
    <row r="60" s="82" customFormat="1" ht="42" spans="1:66">
      <c r="A60" s="83"/>
      <c r="B60" s="11" t="s">
        <v>70</v>
      </c>
      <c r="C60" s="132" t="s">
        <v>38</v>
      </c>
      <c r="D60" s="133">
        <v>0.9</v>
      </c>
      <c r="E60" s="134"/>
      <c r="F60" s="170" t="s">
        <v>26</v>
      </c>
      <c r="G60" s="134"/>
      <c r="H60" s="135"/>
      <c r="I60" s="158"/>
      <c r="J60" s="159"/>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91"/>
    </row>
    <row r="61" s="82" customFormat="1" ht="21" spans="1:66">
      <c r="A61" s="83"/>
      <c r="B61" s="11" t="s">
        <v>71</v>
      </c>
      <c r="C61" s="132" t="s">
        <v>20</v>
      </c>
      <c r="D61" s="133">
        <v>1</v>
      </c>
      <c r="E61" s="134"/>
      <c r="F61" s="143" t="s">
        <v>21</v>
      </c>
      <c r="G61" s="134"/>
      <c r="H61" s="135"/>
      <c r="I61" s="158"/>
      <c r="J61" s="159"/>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91"/>
    </row>
    <row r="62" s="82" customFormat="1" ht="21" spans="1:66">
      <c r="A62" s="83"/>
      <c r="B62" s="14" t="s">
        <v>48</v>
      </c>
      <c r="C62" s="132"/>
      <c r="D62" s="133"/>
      <c r="E62" s="134"/>
      <c r="F62" s="142"/>
      <c r="G62" s="134"/>
      <c r="H62" s="135"/>
      <c r="I62" s="158"/>
      <c r="J62" s="159"/>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c r="BM62" s="160"/>
      <c r="BN62" s="91"/>
    </row>
    <row r="63" s="82" customFormat="1" ht="42" spans="1:66">
      <c r="A63" s="83"/>
      <c r="B63" s="11" t="s">
        <v>72</v>
      </c>
      <c r="C63" s="132" t="s">
        <v>20</v>
      </c>
      <c r="D63" s="133">
        <v>1</v>
      </c>
      <c r="E63" s="134"/>
      <c r="F63" s="143" t="s">
        <v>21</v>
      </c>
      <c r="G63" s="134"/>
      <c r="H63" s="135"/>
      <c r="I63" s="158"/>
      <c r="J63" s="159"/>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91"/>
    </row>
    <row r="64" s="82" customFormat="1" customHeight="1" spans="1:66">
      <c r="A64" s="83"/>
      <c r="B64" s="11" t="s">
        <v>73</v>
      </c>
      <c r="C64" s="132" t="s">
        <v>20</v>
      </c>
      <c r="D64" s="133">
        <v>1</v>
      </c>
      <c r="E64" s="134"/>
      <c r="F64" s="143" t="s">
        <v>21</v>
      </c>
      <c r="G64" s="134"/>
      <c r="H64" s="135"/>
      <c r="I64" s="158"/>
      <c r="J64" s="159"/>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91"/>
    </row>
    <row r="65" s="82" customFormat="1" ht="42" spans="1:66">
      <c r="A65" s="83"/>
      <c r="B65" s="11" t="s">
        <v>74</v>
      </c>
      <c r="C65" s="132" t="s">
        <v>20</v>
      </c>
      <c r="D65" s="133">
        <v>1</v>
      </c>
      <c r="E65" s="134"/>
      <c r="F65" s="143" t="s">
        <v>21</v>
      </c>
      <c r="G65" s="134"/>
      <c r="H65" s="135"/>
      <c r="I65" s="158"/>
      <c r="J65" s="159"/>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91"/>
    </row>
    <row r="66" s="82" customFormat="1" ht="21" spans="1:66">
      <c r="A66" s="83"/>
      <c r="B66" s="11" t="s">
        <v>75</v>
      </c>
      <c r="C66" s="132" t="s">
        <v>20</v>
      </c>
      <c r="D66" s="133">
        <v>1</v>
      </c>
      <c r="E66" s="134"/>
      <c r="F66" s="143" t="s">
        <v>21</v>
      </c>
      <c r="G66" s="134"/>
      <c r="H66" s="135"/>
      <c r="I66" s="158"/>
      <c r="J66" s="159"/>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91"/>
    </row>
    <row r="67" s="82" customFormat="1" ht="21" spans="1:66">
      <c r="A67" s="83"/>
      <c r="B67" s="138" t="s">
        <v>76</v>
      </c>
      <c r="C67" s="112"/>
      <c r="D67" s="113"/>
      <c r="E67" s="114"/>
      <c r="F67" s="183"/>
      <c r="G67" s="114"/>
      <c r="H67" s="115"/>
      <c r="I67" s="158"/>
      <c r="J67" s="159"/>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91"/>
    </row>
    <row r="68" s="82" customFormat="1" ht="42" spans="1:66">
      <c r="A68" s="83"/>
      <c r="B68" s="11" t="s">
        <v>68</v>
      </c>
      <c r="C68" s="132" t="s">
        <v>38</v>
      </c>
      <c r="D68" s="133">
        <v>0.7</v>
      </c>
      <c r="E68" s="134"/>
      <c r="F68" s="141" t="s">
        <v>26</v>
      </c>
      <c r="G68" s="114"/>
      <c r="H68" s="115"/>
      <c r="I68" s="158"/>
      <c r="J68" s="159"/>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91"/>
    </row>
    <row r="69" s="82" customFormat="1" ht="42" spans="1:66">
      <c r="A69" s="83"/>
      <c r="B69" s="11" t="s">
        <v>70</v>
      </c>
      <c r="C69" s="132" t="s">
        <v>38</v>
      </c>
      <c r="D69" s="133">
        <v>0.9</v>
      </c>
      <c r="E69" s="134"/>
      <c r="F69" s="170" t="s">
        <v>26</v>
      </c>
      <c r="G69" s="114"/>
      <c r="H69" s="115"/>
      <c r="I69" s="158"/>
      <c r="J69" s="159"/>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91"/>
    </row>
    <row r="70" s="82" customFormat="1" ht="63" spans="1:66">
      <c r="A70" s="83"/>
      <c r="B70" s="11" t="s">
        <v>66</v>
      </c>
      <c r="C70" s="132" t="s">
        <v>38</v>
      </c>
      <c r="D70" s="133">
        <v>0.2</v>
      </c>
      <c r="E70" s="134"/>
      <c r="F70" s="141" t="s">
        <v>67</v>
      </c>
      <c r="G70" s="114"/>
      <c r="H70" s="115"/>
      <c r="I70" s="158"/>
      <c r="J70" s="159"/>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91"/>
    </row>
    <row r="71" s="82" customFormat="1" ht="63" spans="1:66">
      <c r="A71" s="83"/>
      <c r="B71" s="11" t="s">
        <v>61</v>
      </c>
      <c r="C71" s="132" t="s">
        <v>38</v>
      </c>
      <c r="D71" s="133">
        <v>0.6</v>
      </c>
      <c r="E71" s="134"/>
      <c r="F71" s="141" t="s">
        <v>67</v>
      </c>
      <c r="G71" s="114"/>
      <c r="H71" s="115"/>
      <c r="I71" s="158"/>
      <c r="J71" s="159"/>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91"/>
    </row>
    <row r="72" s="82" customFormat="1" ht="42" spans="1:66">
      <c r="A72" s="83"/>
      <c r="B72" s="11" t="s">
        <v>77</v>
      </c>
      <c r="C72" s="112" t="s">
        <v>38</v>
      </c>
      <c r="D72" s="133">
        <v>0</v>
      </c>
      <c r="E72" s="114"/>
      <c r="F72" s="171" t="s">
        <v>78</v>
      </c>
      <c r="G72" s="114"/>
      <c r="H72" s="115"/>
      <c r="I72" s="158"/>
      <c r="J72" s="159"/>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91"/>
    </row>
    <row r="73" s="82" customFormat="1" ht="42" spans="1:66">
      <c r="A73" s="83"/>
      <c r="B73" s="11" t="s">
        <v>79</v>
      </c>
      <c r="C73" s="112" t="s">
        <v>38</v>
      </c>
      <c r="D73" s="133">
        <v>0</v>
      </c>
      <c r="E73" s="114"/>
      <c r="F73" s="171" t="s">
        <v>78</v>
      </c>
      <c r="G73" s="114"/>
      <c r="H73" s="115"/>
      <c r="I73" s="158"/>
      <c r="J73" s="159"/>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91"/>
    </row>
    <row r="74" s="82" customFormat="1" ht="42" spans="1:66">
      <c r="A74" s="83"/>
      <c r="B74" s="11" t="s">
        <v>80</v>
      </c>
      <c r="C74" s="112" t="s">
        <v>38</v>
      </c>
      <c r="D74" s="133">
        <v>0</v>
      </c>
      <c r="E74" s="114"/>
      <c r="F74" s="171" t="s">
        <v>78</v>
      </c>
      <c r="G74" s="114"/>
      <c r="H74" s="115"/>
      <c r="I74" s="158"/>
      <c r="J74" s="159"/>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91"/>
    </row>
    <row r="75" s="82" customFormat="1" ht="63" spans="1:66">
      <c r="A75" s="83"/>
      <c r="B75" s="11" t="s">
        <v>81</v>
      </c>
      <c r="C75" s="112" t="s">
        <v>38</v>
      </c>
      <c r="D75" s="133">
        <v>0</v>
      </c>
      <c r="E75" s="114"/>
      <c r="F75" s="171" t="s">
        <v>78</v>
      </c>
      <c r="G75" s="114"/>
      <c r="H75" s="115"/>
      <c r="I75" s="158"/>
      <c r="J75" s="159"/>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91"/>
    </row>
    <row r="76" s="82" customFormat="1" ht="42" spans="1:66">
      <c r="A76" s="83"/>
      <c r="B76" s="11" t="s">
        <v>82</v>
      </c>
      <c r="C76" s="112" t="s">
        <v>38</v>
      </c>
      <c r="D76" s="133">
        <v>0</v>
      </c>
      <c r="E76" s="114"/>
      <c r="F76" s="171" t="s">
        <v>78</v>
      </c>
      <c r="G76" s="114"/>
      <c r="H76" s="115"/>
      <c r="I76" s="158"/>
      <c r="J76" s="159"/>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91"/>
    </row>
    <row r="77" s="82" customFormat="1" ht="17.25" spans="1:66">
      <c r="A77" s="83"/>
      <c r="B77" s="137"/>
      <c r="C77" s="112"/>
      <c r="D77" s="113"/>
      <c r="E77" s="114"/>
      <c r="F77" s="183"/>
      <c r="G77" s="114"/>
      <c r="H77" s="115"/>
      <c r="I77" s="158"/>
      <c r="J77" s="159"/>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91"/>
    </row>
    <row r="78" s="82" customFormat="1" ht="17.25" spans="1:66">
      <c r="A78" s="83"/>
      <c r="B78" s="137"/>
      <c r="C78" s="112"/>
      <c r="D78" s="113"/>
      <c r="E78" s="114"/>
      <c r="F78" s="183"/>
      <c r="G78" s="114"/>
      <c r="H78" s="115"/>
      <c r="I78" s="158"/>
      <c r="J78" s="159"/>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91"/>
    </row>
    <row r="79" s="82" customFormat="1" ht="17.25" spans="1:66">
      <c r="A79" s="83"/>
      <c r="B79" s="137"/>
      <c r="C79" s="112"/>
      <c r="D79" s="113"/>
      <c r="E79" s="114"/>
      <c r="F79" s="183"/>
      <c r="G79" s="114"/>
      <c r="H79" s="115"/>
      <c r="I79" s="158"/>
      <c r="J79" s="159"/>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91"/>
    </row>
    <row r="80" s="82" customFormat="1" ht="15.75" spans="1:66">
      <c r="A80" s="83"/>
      <c r="B80" s="80"/>
      <c r="C80" s="188"/>
      <c r="E80" s="185"/>
      <c r="F80" s="189"/>
      <c r="G80" s="114"/>
      <c r="H80" s="115"/>
      <c r="I80" s="158"/>
      <c r="J80" s="159"/>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91"/>
    </row>
    <row r="81" s="82" customFormat="1" ht="15.75" spans="1:66">
      <c r="A81" s="83"/>
      <c r="B81" s="190" t="s">
        <v>83</v>
      </c>
      <c r="C81" s="112"/>
      <c r="D81" s="113"/>
      <c r="E81" s="114"/>
      <c r="F81" s="114"/>
      <c r="G81" s="114"/>
      <c r="H81" s="115"/>
      <c r="I81" s="158"/>
      <c r="J81" s="159"/>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91"/>
    </row>
    <row r="82" s="82" customFormat="1" ht="31.5" spans="1:66">
      <c r="A82" s="83"/>
      <c r="B82" s="80" t="s">
        <v>84</v>
      </c>
      <c r="C82" s="112"/>
      <c r="D82" s="113"/>
      <c r="E82" s="114"/>
      <c r="F82" s="114"/>
      <c r="G82" s="114"/>
      <c r="H82" s="115"/>
      <c r="I82" s="158"/>
      <c r="J82" s="159"/>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91"/>
    </row>
    <row r="83" s="82" customFormat="1" ht="31.5" spans="1:66">
      <c r="A83" s="83"/>
      <c r="B83" s="191" t="s">
        <v>85</v>
      </c>
      <c r="C83" s="112"/>
      <c r="D83" s="113"/>
      <c r="E83" s="114"/>
      <c r="F83" s="114"/>
      <c r="G83" s="114"/>
      <c r="H83" s="115"/>
      <c r="I83" s="158"/>
      <c r="J83" s="159"/>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91"/>
    </row>
    <row r="84" s="82" customFormat="1" ht="15.75" spans="1:66">
      <c r="A84" s="83"/>
      <c r="B84" s="80"/>
      <c r="C84" s="112"/>
      <c r="D84" s="113"/>
      <c r="E84" s="114"/>
      <c r="F84" s="114"/>
      <c r="G84" s="114"/>
      <c r="H84" s="115"/>
      <c r="I84" s="158"/>
      <c r="J84" s="159"/>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91"/>
    </row>
    <row r="85" s="82" customFormat="1" ht="15" spans="1:66">
      <c r="A85" s="83"/>
      <c r="B85" s="192"/>
      <c r="C85" s="112"/>
      <c r="D85" s="113"/>
      <c r="E85" s="114"/>
      <c r="F85" s="114"/>
      <c r="G85" s="114"/>
      <c r="H85" s="115"/>
      <c r="I85" s="158"/>
      <c r="J85" s="159"/>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91"/>
    </row>
    <row r="86" s="82" customFormat="1" ht="40.05" customHeight="1" spans="1:66">
      <c r="A86" s="83"/>
      <c r="B86" s="192"/>
      <c r="C86" s="112" t="s">
        <v>38</v>
      </c>
      <c r="D86" s="113">
        <v>0</v>
      </c>
      <c r="E86" s="114"/>
      <c r="F86" s="114"/>
      <c r="G86" s="114"/>
      <c r="H86" s="115">
        <v>9</v>
      </c>
      <c r="I86" s="158"/>
      <c r="J86" s="159" t="str">
        <f ca="1" t="shared" ref="J86:Q87" si="20">IF(AND($C86="Goal",J$5&gt;=$E86,J$5&lt;=$E86+$H86-1),2,IF(AND($C86="Milestone",J$5&gt;=$E86,J$5&lt;=$E86+$H86-1),1,""))</f>
        <v/>
      </c>
      <c r="K86" s="160" t="str">
        <f ca="1" t="shared" si="20"/>
        <v/>
      </c>
      <c r="L86" s="160" t="str">
        <f ca="1" t="shared" si="20"/>
        <v/>
      </c>
      <c r="M86" s="160" t="str">
        <f ca="1" t="shared" si="20"/>
        <v/>
      </c>
      <c r="N86" s="160" t="str">
        <f ca="1" t="shared" si="20"/>
        <v/>
      </c>
      <c r="O86" s="160" t="str">
        <f ca="1" t="shared" si="20"/>
        <v/>
      </c>
      <c r="P86" s="160" t="str">
        <f ca="1" t="shared" si="20"/>
        <v/>
      </c>
      <c r="Q86" s="160" t="str">
        <f ca="1" t="shared" si="20"/>
        <v/>
      </c>
      <c r="R86" s="160" t="str">
        <f ca="1" t="shared" si="19"/>
        <v/>
      </c>
      <c r="S86" s="160" t="str">
        <f ca="1" t="shared" si="19"/>
        <v/>
      </c>
      <c r="T86" s="160" t="str">
        <f ca="1" t="shared" si="19"/>
        <v/>
      </c>
      <c r="U86" s="160" t="str">
        <f ca="1" t="shared" ref="U86:Y87" si="21">IF(AND($C86="Goal",U$5&gt;=$E86,U$5&lt;=$E86+$H86-1),2,IF(AND($C86="Milestone",U$5&gt;=$E86,U$5&lt;=$E86+$H86-1),1,""))</f>
        <v/>
      </c>
      <c r="V86" s="160" t="str">
        <f ca="1" t="shared" si="21"/>
        <v/>
      </c>
      <c r="W86" s="160" t="str">
        <f ca="1" t="shared" si="21"/>
        <v/>
      </c>
      <c r="X86" s="160" t="str">
        <f ca="1" t="shared" si="21"/>
        <v/>
      </c>
      <c r="Y86" s="160" t="str">
        <f ca="1" t="shared" si="21"/>
        <v/>
      </c>
      <c r="Z86" s="160" t="str">
        <f ca="1" t="shared" ref="Z86:AI87" si="22">IF(AND($C86="Goal",Z$5&gt;=$E86,Z$5&lt;=$E86+$H86-1),2,IF(AND($C86="Milestone",Z$5&gt;=$E86,Z$5&lt;=$E86+$H86-1),1,""))</f>
        <v/>
      </c>
      <c r="AA86" s="160" t="str">
        <f ca="1" t="shared" si="22"/>
        <v/>
      </c>
      <c r="AB86" s="160" t="str">
        <f ca="1" t="shared" si="22"/>
        <v/>
      </c>
      <c r="AC86" s="160" t="str">
        <f ca="1" t="shared" si="22"/>
        <v/>
      </c>
      <c r="AD86" s="160" t="str">
        <f ca="1" t="shared" si="22"/>
        <v/>
      </c>
      <c r="AE86" s="160" t="str">
        <f ca="1" t="shared" si="22"/>
        <v/>
      </c>
      <c r="AF86" s="160" t="str">
        <f ca="1" t="shared" si="22"/>
        <v/>
      </c>
      <c r="AG86" s="160" t="str">
        <f ca="1" t="shared" si="22"/>
        <v/>
      </c>
      <c r="AH86" s="160" t="str">
        <f ca="1" t="shared" si="22"/>
        <v/>
      </c>
      <c r="AI86" s="160" t="str">
        <f ca="1" t="shared" si="22"/>
        <v/>
      </c>
      <c r="AJ86" s="160" t="str">
        <f ca="1" t="shared" ref="AJ86:AS87" si="23">IF(AND($C86="Goal",AJ$5&gt;=$E86,AJ$5&lt;=$E86+$H86-1),2,IF(AND($C86="Milestone",AJ$5&gt;=$E86,AJ$5&lt;=$E86+$H86-1),1,""))</f>
        <v/>
      </c>
      <c r="AK86" s="160" t="str">
        <f ca="1" t="shared" si="23"/>
        <v/>
      </c>
      <c r="AL86" s="160" t="str">
        <f ca="1" t="shared" si="23"/>
        <v/>
      </c>
      <c r="AM86" s="160" t="str">
        <f ca="1" t="shared" si="23"/>
        <v/>
      </c>
      <c r="AN86" s="160" t="str">
        <f ca="1" t="shared" si="23"/>
        <v/>
      </c>
      <c r="AO86" s="160" t="str">
        <f ca="1" t="shared" si="23"/>
        <v/>
      </c>
      <c r="AP86" s="160" t="str">
        <f ca="1" t="shared" si="23"/>
        <v/>
      </c>
      <c r="AQ86" s="160" t="str">
        <f ca="1" t="shared" si="23"/>
        <v/>
      </c>
      <c r="AR86" s="160" t="str">
        <f ca="1" t="shared" si="23"/>
        <v/>
      </c>
      <c r="AS86" s="160" t="str">
        <f ca="1" t="shared" si="23"/>
        <v/>
      </c>
      <c r="AT86" s="160" t="str">
        <f ca="1" t="shared" ref="AT86:BC87" si="24">IF(AND($C86="Goal",AT$5&gt;=$E86,AT$5&lt;=$E86+$H86-1),2,IF(AND($C86="Milestone",AT$5&gt;=$E86,AT$5&lt;=$E86+$H86-1),1,""))</f>
        <v/>
      </c>
      <c r="AU86" s="160" t="str">
        <f ca="1" t="shared" si="24"/>
        <v/>
      </c>
      <c r="AV86" s="160" t="str">
        <f ca="1" t="shared" si="24"/>
        <v/>
      </c>
      <c r="AW86" s="160" t="str">
        <f ca="1" t="shared" si="24"/>
        <v/>
      </c>
      <c r="AX86" s="160" t="str">
        <f ca="1" t="shared" si="24"/>
        <v/>
      </c>
      <c r="AY86" s="160" t="str">
        <f ca="1" t="shared" si="24"/>
        <v/>
      </c>
      <c r="AZ86" s="160" t="str">
        <f ca="1" t="shared" si="24"/>
        <v/>
      </c>
      <c r="BA86" s="160" t="str">
        <f ca="1" t="shared" si="24"/>
        <v/>
      </c>
      <c r="BB86" s="160" t="str">
        <f ca="1" t="shared" si="24"/>
        <v/>
      </c>
      <c r="BC86" s="160" t="str">
        <f ca="1" t="shared" si="24"/>
        <v/>
      </c>
      <c r="BD86" s="160" t="str">
        <f ca="1" t="shared" ref="BD86:BM87" si="25">IF(AND($C86="Goal",BD$5&gt;=$E86,BD$5&lt;=$E86+$H86-1),2,IF(AND($C86="Milestone",BD$5&gt;=$E86,BD$5&lt;=$E86+$H86-1),1,""))</f>
        <v/>
      </c>
      <c r="BE86" s="160" t="str">
        <f ca="1" t="shared" si="25"/>
        <v/>
      </c>
      <c r="BF86" s="160" t="str">
        <f ca="1" t="shared" si="25"/>
        <v/>
      </c>
      <c r="BG86" s="160" t="str">
        <f ca="1" t="shared" si="25"/>
        <v/>
      </c>
      <c r="BH86" s="160" t="str">
        <f ca="1" t="shared" si="25"/>
        <v/>
      </c>
      <c r="BI86" s="160" t="str">
        <f ca="1" t="shared" si="25"/>
        <v/>
      </c>
      <c r="BJ86" s="160" t="str">
        <f ca="1" t="shared" si="25"/>
        <v/>
      </c>
      <c r="BK86" s="160" t="str">
        <f ca="1" t="shared" si="25"/>
        <v/>
      </c>
      <c r="BL86" s="160" t="str">
        <f ca="1" t="shared" si="25"/>
        <v/>
      </c>
      <c r="BM86" s="160" t="str">
        <f ca="1" t="shared" si="25"/>
        <v/>
      </c>
      <c r="BN86" s="91"/>
    </row>
    <row r="87" s="82" customFormat="1" ht="40.05" customHeight="1" spans="1:66">
      <c r="A87" s="83"/>
      <c r="B87" s="172" t="s">
        <v>86</v>
      </c>
      <c r="C87" s="112" t="s">
        <v>38</v>
      </c>
      <c r="D87" s="113">
        <v>0</v>
      </c>
      <c r="E87" s="114">
        <f>E86+5</f>
        <v>5</v>
      </c>
      <c r="F87" s="114"/>
      <c r="G87" s="114"/>
      <c r="H87" s="115">
        <v>11</v>
      </c>
      <c r="I87" s="158"/>
      <c r="J87" s="159" t="str">
        <f ca="1" t="shared" si="20"/>
        <v/>
      </c>
      <c r="K87" s="160" t="str">
        <f ca="1" t="shared" si="20"/>
        <v/>
      </c>
      <c r="L87" s="160" t="str">
        <f ca="1" t="shared" si="20"/>
        <v/>
      </c>
      <c r="M87" s="160" t="str">
        <f ca="1" t="shared" si="20"/>
        <v/>
      </c>
      <c r="N87" s="160" t="str">
        <f ca="1" t="shared" si="20"/>
        <v/>
      </c>
      <c r="O87" s="160" t="str">
        <f ca="1" t="shared" si="20"/>
        <v/>
      </c>
      <c r="P87" s="160" t="str">
        <f ca="1" t="shared" si="20"/>
        <v/>
      </c>
      <c r="Q87" s="160" t="str">
        <f ca="1" t="shared" si="20"/>
        <v/>
      </c>
      <c r="R87" s="160" t="str">
        <f ca="1" t="shared" si="19"/>
        <v/>
      </c>
      <c r="S87" s="160" t="str">
        <f ca="1" t="shared" si="19"/>
        <v/>
      </c>
      <c r="T87" s="160" t="str">
        <f ca="1" t="shared" si="19"/>
        <v/>
      </c>
      <c r="U87" s="160" t="str">
        <f ca="1" t="shared" si="21"/>
        <v/>
      </c>
      <c r="V87" s="160" t="str">
        <f ca="1" t="shared" si="21"/>
        <v/>
      </c>
      <c r="W87" s="160" t="str">
        <f ca="1" t="shared" si="21"/>
        <v/>
      </c>
      <c r="X87" s="160" t="str">
        <f ca="1" t="shared" si="21"/>
        <v/>
      </c>
      <c r="Y87" s="160" t="str">
        <f ca="1" t="shared" si="21"/>
        <v/>
      </c>
      <c r="Z87" s="160" t="str">
        <f ca="1" t="shared" si="22"/>
        <v/>
      </c>
      <c r="AA87" s="160" t="str">
        <f ca="1" t="shared" si="22"/>
        <v/>
      </c>
      <c r="AB87" s="160" t="str">
        <f ca="1" t="shared" si="22"/>
        <v/>
      </c>
      <c r="AC87" s="160" t="str">
        <f ca="1" t="shared" si="22"/>
        <v/>
      </c>
      <c r="AD87" s="160" t="str">
        <f ca="1" t="shared" si="22"/>
        <v/>
      </c>
      <c r="AE87" s="160" t="str">
        <f ca="1" t="shared" si="22"/>
        <v/>
      </c>
      <c r="AF87" s="160" t="str">
        <f ca="1" t="shared" si="22"/>
        <v/>
      </c>
      <c r="AG87" s="160" t="str">
        <f ca="1" t="shared" si="22"/>
        <v/>
      </c>
      <c r="AH87" s="160" t="str">
        <f ca="1" t="shared" si="22"/>
        <v/>
      </c>
      <c r="AI87" s="160" t="str">
        <f ca="1" t="shared" si="22"/>
        <v/>
      </c>
      <c r="AJ87" s="160" t="str">
        <f ca="1" t="shared" si="23"/>
        <v/>
      </c>
      <c r="AK87" s="160" t="str">
        <f ca="1" t="shared" si="23"/>
        <v/>
      </c>
      <c r="AL87" s="160" t="str">
        <f ca="1" t="shared" si="23"/>
        <v/>
      </c>
      <c r="AM87" s="160" t="str">
        <f ca="1" t="shared" si="23"/>
        <v/>
      </c>
      <c r="AN87" s="160" t="str">
        <f ca="1" t="shared" si="23"/>
        <v/>
      </c>
      <c r="AO87" s="160" t="str">
        <f ca="1" t="shared" si="23"/>
        <v/>
      </c>
      <c r="AP87" s="160" t="str">
        <f ca="1" t="shared" si="23"/>
        <v/>
      </c>
      <c r="AQ87" s="160" t="str">
        <f ca="1" t="shared" si="23"/>
        <v/>
      </c>
      <c r="AR87" s="160" t="str">
        <f ca="1" t="shared" si="23"/>
        <v/>
      </c>
      <c r="AS87" s="160" t="str">
        <f ca="1" t="shared" si="23"/>
        <v/>
      </c>
      <c r="AT87" s="160" t="str">
        <f ca="1" t="shared" si="24"/>
        <v/>
      </c>
      <c r="AU87" s="160" t="str">
        <f ca="1" t="shared" si="24"/>
        <v/>
      </c>
      <c r="AV87" s="160" t="str">
        <f ca="1" t="shared" si="24"/>
        <v/>
      </c>
      <c r="AW87" s="160" t="str">
        <f ca="1" t="shared" si="24"/>
        <v/>
      </c>
      <c r="AX87" s="160" t="str">
        <f ca="1" t="shared" si="24"/>
        <v/>
      </c>
      <c r="AY87" s="160" t="str">
        <f ca="1" t="shared" si="24"/>
        <v/>
      </c>
      <c r="AZ87" s="160" t="str">
        <f ca="1" t="shared" si="24"/>
        <v/>
      </c>
      <c r="BA87" s="160" t="str">
        <f ca="1" t="shared" si="24"/>
        <v/>
      </c>
      <c r="BB87" s="160" t="str">
        <f ca="1" t="shared" si="24"/>
        <v/>
      </c>
      <c r="BC87" s="160" t="str">
        <f ca="1" t="shared" si="24"/>
        <v/>
      </c>
      <c r="BD87" s="160" t="str">
        <f ca="1" t="shared" si="25"/>
        <v/>
      </c>
      <c r="BE87" s="160" t="str">
        <f ca="1" t="shared" si="25"/>
        <v/>
      </c>
      <c r="BF87" s="160" t="str">
        <f ca="1" t="shared" si="25"/>
        <v/>
      </c>
      <c r="BG87" s="160" t="str">
        <f ca="1" t="shared" si="25"/>
        <v/>
      </c>
      <c r="BH87" s="160" t="str">
        <f ca="1" t="shared" si="25"/>
        <v/>
      </c>
      <c r="BI87" s="160" t="str">
        <f ca="1" t="shared" si="25"/>
        <v/>
      </c>
      <c r="BJ87" s="160" t="str">
        <f ca="1" t="shared" si="25"/>
        <v/>
      </c>
      <c r="BK87" s="160" t="str">
        <f ca="1" t="shared" si="25"/>
        <v/>
      </c>
      <c r="BL87" s="160" t="str">
        <f ca="1" t="shared" si="25"/>
        <v/>
      </c>
      <c r="BM87" s="160" t="str">
        <f ca="1" t="shared" si="25"/>
        <v/>
      </c>
      <c r="BN87" s="91"/>
    </row>
    <row r="88" s="82" customFormat="1" ht="40.05" customHeight="1" spans="1:66">
      <c r="A88" s="85"/>
      <c r="B88" s="173"/>
      <c r="C88" s="174"/>
      <c r="D88" s="99"/>
      <c r="E88" s="175"/>
      <c r="F88" s="175"/>
      <c r="G88" s="175"/>
      <c r="H88" s="176"/>
      <c r="I88" s="158"/>
      <c r="J88" s="174"/>
      <c r="K88" s="174"/>
      <c r="L88" s="174"/>
      <c r="M88" s="174"/>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4"/>
      <c r="AY88" s="174"/>
      <c r="AZ88" s="174"/>
      <c r="BA88" s="174"/>
      <c r="BB88" s="174"/>
      <c r="BC88" s="174"/>
      <c r="BD88" s="174"/>
      <c r="BE88" s="174"/>
      <c r="BF88" s="174"/>
      <c r="BG88" s="174"/>
      <c r="BH88" s="174"/>
      <c r="BI88" s="174"/>
      <c r="BJ88" s="174"/>
      <c r="BK88" s="174"/>
      <c r="BL88" s="174"/>
      <c r="BM88" s="174"/>
      <c r="BN88" s="91"/>
    </row>
    <row r="89" customHeight="1" spans="8:9">
      <c r="H89" s="177"/>
      <c r="I89" s="178"/>
    </row>
  </sheetData>
  <mergeCells count="8">
    <mergeCell ref="B1:I1"/>
    <mergeCell ref="J1:O1"/>
    <mergeCell ref="P1:U1"/>
    <mergeCell ref="J2:M2"/>
    <mergeCell ref="O2:R2"/>
    <mergeCell ref="T2:W2"/>
    <mergeCell ref="Y2:AB2"/>
    <mergeCell ref="AD2:AG2"/>
  </mergeCells>
  <conditionalFormatting sqref="J4:AN4">
    <cfRule type="expression" dxfId="7" priority="10">
      <formula>J$5&lt;=EOMONTH($J$5,0)</formula>
    </cfRule>
  </conditionalFormatting>
  <conditionalFormatting sqref="J4:BM4">
    <cfRule type="expression" dxfId="8" priority="8">
      <formula>AND(J$5&lt;=EOMONTH($J$5,1),J$5&gt;EOMONTH($J$5,0))</formula>
    </cfRule>
  </conditionalFormatting>
  <conditionalFormatting sqref="K4:BM4">
    <cfRule type="expression" dxfId="7" priority="9">
      <formula>AND(K$5&lt;=EOMONTH($J$5,2),K$5&gt;EOMONTH($J$5,0),K$5&gt;EOMONTH($J$5,1))</formula>
    </cfRule>
  </conditionalFormatting>
  <conditionalFormatting sqref="D38">
    <cfRule type="dataBar" priority="6">
      <dataBar>
        <cfvo type="num" val="0"/>
        <cfvo type="num" val="1"/>
        <color theme="6"/>
      </dataBar>
      <extLst>
        <ext xmlns:x14="http://schemas.microsoft.com/office/spreadsheetml/2009/9/main" uri="{B025F937-C7B1-47D3-B67F-A62EFF666E3E}">
          <x14:id>{cb8ff933-5b85-4fed-88f6-f5f3c230d7f9}</x14:id>
        </ext>
      </extLst>
    </cfRule>
  </conditionalFormatting>
  <conditionalFormatting sqref="J48:BM48">
    <cfRule type="expression" dxfId="9" priority="438" stopIfTrue="1">
      <formula>AND(#REF!="Low Risk",J$5&gt;=#REF!,J$5&lt;=#REF!+$H48-1)</formula>
    </cfRule>
    <cfRule type="expression" dxfId="10" priority="439" stopIfTrue="1">
      <formula>AND(#REF!="High Risk",J$5&gt;=#REF!,J$5&lt;=#REF!+$H48-1)</formula>
    </cfRule>
    <cfRule type="expression" dxfId="11" priority="440" stopIfTrue="1">
      <formula>AND(#REF!="On Track",J$5&gt;=#REF!,J$5&lt;=#REF!+$H48-1)</formula>
    </cfRule>
    <cfRule type="expression" dxfId="12" priority="441" stopIfTrue="1">
      <formula>AND(#REF!="Med Risk",J$5&gt;=#REF!,J$5&lt;=#REF!+$H48-1)</formula>
    </cfRule>
    <cfRule type="expression" dxfId="13" priority="442" stopIfTrue="1">
      <formula>AND(LEN(#REF!)=0,J$5&gt;=#REF!,J$5&lt;=#REF!+$H48-1)</formula>
    </cfRule>
  </conditionalFormatting>
  <conditionalFormatting sqref="D68">
    <cfRule type="dataBar" priority="2">
      <dataBar>
        <cfvo type="num" val="0"/>
        <cfvo type="num" val="1"/>
        <color theme="6"/>
      </dataBar>
      <extLst>
        <ext xmlns:x14="http://schemas.microsoft.com/office/spreadsheetml/2009/9/main" uri="{B025F937-C7B1-47D3-B67F-A62EFF666E3E}">
          <x14:id>{e4b00816-b138-433a-b965-a926725d6c80}</x14:id>
        </ext>
      </extLst>
    </cfRule>
  </conditionalFormatting>
  <conditionalFormatting sqref="J80:BM80">
    <cfRule type="expression" dxfId="9" priority="691" stopIfTrue="1">
      <formula>AND($C59="Low Risk",J$5&gt;=$E59,J$5&lt;=$E59+$H80-1)</formula>
    </cfRule>
    <cfRule type="expression" dxfId="10" priority="692" stopIfTrue="1">
      <formula>AND($C59="High Risk",J$5&gt;=$E59,J$5&lt;=$E59+$H80-1)</formula>
    </cfRule>
    <cfRule type="expression" dxfId="11" priority="693" stopIfTrue="1">
      <formula>AND($C59="On Track",J$5&gt;=$E59,J$5&lt;=$E59+$H80-1)</formula>
    </cfRule>
    <cfRule type="expression" dxfId="12" priority="694" stopIfTrue="1">
      <formula>AND($C59="Med Risk",J$5&gt;=$E59,J$5&lt;=$E59+$H80-1)</formula>
    </cfRule>
    <cfRule type="expression" dxfId="13" priority="695" stopIfTrue="1">
      <formula>AND(LEN($C59)=0,J$5&gt;=$E59,J$5&lt;=$E59+$H80-1)</formula>
    </cfRule>
  </conditionalFormatting>
  <conditionalFormatting sqref="J88:BM88">
    <cfRule type="expression" dxfId="14" priority="19" stopIfTrue="1">
      <formula>AND(#REF!="Low Risk",J$5&gt;=#REF!,J$5&lt;=#REF!+#REF!-1)</formula>
    </cfRule>
    <cfRule type="expression" dxfId="15" priority="20" stopIfTrue="1">
      <formula>AND(#REF!="High Risk",J$5&gt;=#REF!,J$5&lt;=#REF!+#REF!-1)</formula>
    </cfRule>
    <cfRule type="expression" dxfId="16" priority="21" stopIfTrue="1">
      <formula>AND(#REF!="On Track",J$5&gt;=#REF!,J$5&lt;=#REF!+#REF!-1)</formula>
    </cfRule>
    <cfRule type="expression" dxfId="17" priority="22" stopIfTrue="1">
      <formula>AND(#REF!="Med Risk",J$5&gt;=#REF!,J$5&lt;=#REF!+#REF!-1)</formula>
    </cfRule>
    <cfRule type="expression" dxfId="18" priority="23" stopIfTrue="1">
      <formula>AND(LEN(#REF!)=0,J$5&gt;=#REF!,J$5&lt;=#REF!+#REF!-1)</formula>
    </cfRule>
  </conditionalFormatting>
  <conditionalFormatting sqref="D56:D57">
    <cfRule type="dataBar" priority="4">
      <dataBar>
        <cfvo type="num" val="0"/>
        <cfvo type="num" val="1"/>
        <color theme="6"/>
      </dataBar>
      <extLst>
        <ext xmlns:x14="http://schemas.microsoft.com/office/spreadsheetml/2009/9/main" uri="{B025F937-C7B1-47D3-B67F-A62EFF666E3E}">
          <x14:id>{0651ef7b-654d-47aa-9033-ae1094adc6af}</x14:id>
        </ext>
      </extLst>
    </cfRule>
  </conditionalFormatting>
  <conditionalFormatting sqref="D70:D76">
    <cfRule type="dataBar" priority="1">
      <dataBar>
        <cfvo type="num" val="0"/>
        <cfvo type="num" val="1"/>
        <color theme="6"/>
      </dataBar>
      <extLst>
        <ext xmlns:x14="http://schemas.microsoft.com/office/spreadsheetml/2009/9/main" uri="{B025F937-C7B1-47D3-B67F-A62EFF666E3E}">
          <x14:id>{d78ffde5-949f-4fca-b595-d48925359cc1}</x14:id>
        </ext>
      </extLst>
    </cfRule>
  </conditionalFormatting>
  <conditionalFormatting sqref="J5:BM88">
    <cfRule type="expression" dxfId="19" priority="7">
      <formula>AND(TODAY()&gt;=J$5,TODAY()&lt;K$5)</formula>
    </cfRule>
  </conditionalFormatting>
  <conditionalFormatting sqref="D7:D37 D39:D54 D81:D88 D69 D73:D79 D58:D67">
    <cfRule type="dataBar" priority="11">
      <dataBar>
        <cfvo type="num" val="0"/>
        <cfvo type="num" val="1"/>
        <color theme="6"/>
      </dataBar>
      <extLst>
        <ext xmlns:x14="http://schemas.microsoft.com/office/spreadsheetml/2009/9/main" uri="{B025F937-C7B1-47D3-B67F-A62EFF666E3E}">
          <x14:id>{02bafc78-9911-432f-a453-635cf224e1d5}</x14:id>
        </ext>
      </extLst>
    </cfRule>
  </conditionalFormatting>
  <conditionalFormatting sqref="J8:BM34 J36:BM47 J49:BM49 J81:BM87">
    <cfRule type="expression" dxfId="9" priority="39" stopIfTrue="1">
      <formula>AND($C8="Low Risk",J$5&gt;=$E8,J$5&lt;=$E8+$H8-1)</formula>
    </cfRule>
    <cfRule type="expression" dxfId="10" priority="40" stopIfTrue="1">
      <formula>AND($C8="High Risk",J$5&gt;=$E8,J$5&lt;=$E8+$H8-1)</formula>
    </cfRule>
    <cfRule type="expression" dxfId="11" priority="41" stopIfTrue="1">
      <formula>AND($C8="On Track",J$5&gt;=$E8,J$5&lt;=$E8+$H8-1)</formula>
    </cfRule>
    <cfRule type="expression" dxfId="12" priority="42" stopIfTrue="1">
      <formula>AND($C8="Med Risk",J$5&gt;=$E8,J$5&lt;=$E8+$H8-1)</formula>
    </cfRule>
    <cfRule type="expression" dxfId="13" priority="43" stopIfTrue="1">
      <formula>AND(LEN($C8)=0,J$5&gt;=$E8,J$5&lt;=$E8+$H8-1)</formula>
    </cfRule>
  </conditionalFormatting>
  <conditionalFormatting sqref="J35:BM35 J50:BM79">
    <cfRule type="expression" dxfId="9" priority="181" stopIfTrue="1">
      <formula>AND(#REF!="Low Risk",J$5&gt;=#REF!,J$5&lt;=#REF!+$H35-1)</formula>
    </cfRule>
    <cfRule type="expression" dxfId="10" priority="182" stopIfTrue="1">
      <formula>AND(#REF!="High Risk",J$5&gt;=#REF!,J$5&lt;=#REF!+$H35-1)</formula>
    </cfRule>
    <cfRule type="expression" dxfId="11" priority="183" stopIfTrue="1">
      <formula>AND(#REF!="On Track",J$5&gt;=#REF!,J$5&lt;=#REF!+$H35-1)</formula>
    </cfRule>
    <cfRule type="expression" dxfId="12" priority="184" stopIfTrue="1">
      <formula>AND(#REF!="Med Risk",J$5&gt;=#REF!,J$5&lt;=#REF!+$H35-1)</formula>
    </cfRule>
    <cfRule type="expression" dxfId="13" priority="185" stopIfTrue="1">
      <formula>AND(LEN(#REF!)=0,J$5&gt;=#REF!,J$5&lt;=#REF!+$H35-1)</formula>
    </cfRule>
  </conditionalFormatting>
  <dataValidations count="12">
    <dataValidation allowBlank="1" showInputMessage="1" showErrorMessage="1" promptTitle="Create a Gantt Chart " prompt="Enter title of this project in cell B2. &#10;Information about how to use this worksheet, including instructions for screen readers and the author of this workbook is in the About worksheet.&#10;Continue navigating down column A to hear further instructions." sqref="A1"/>
    <dataValidation allowBlank="1" showInputMessage="1" showErrorMessage="1" prompt="Enter Company Name in cell B4.&#10;A legend is in cells I4 through AC4.  The Legend label is in cell G4." sqref="A2"/>
    <dataValidation allowBlank="1" showInputMessage="1" showErrorMessage="1" prompt="Enter the name of the Project Lead in cell B5. Enter the Project Start date in cell C6 or allow the sample formula to find the smallest date value from the Gantt Data table.  &#10;Project Start Date: label is in cell B6." sqref="A3"/>
    <dataValidation allowBlank="1" showInputMessage="1" showErrorMessage="1" prompt="A Scrolling Increment is in cell C7. &#10;Months for the dates in row 7 are displayed starting in cells I6 through cell BL6.&#10;Do not modify these cells. They are auto updated based on the project start date in cell F6." sqref="A4"/>
    <dataValidation allowBlank="1" showInputMessage="1" showErrorMessage="1" prompt="Cells I9 through BL9 contain the day number of the month for the Month represented in the cell block above each date cell and are auto calculated.&#10;Do not modify these cells.&#10;" sqref="A5"/>
    <dataValidation type="whole" operator="greaterThanOrEqual" allowBlank="1" showInputMessage="1" promptTitle="Scrolling Increment" prompt="Changing this number will scroll the Gantt Chart view." sqref="C5">
      <formula1>0</formula1>
    </dataValidation>
    <dataValidation allowBlank="1" showInputMessage="1" showErrorMessage="1" prompt="A scrollbar is in cells I8 through BL8. &#10;To jump forward or backward in the timeline, enter a value of 0 or higher in cell C7.&#10;A value of 0 takes you to the beginning of the chart." sqref="A6"/>
    <dataValidation allowBlank="1" showInputMessage="1" showErrorMessage="1" prompt="This row contains headers for the project schedule.  B9 through G9 contains schedule information.  Cells I9 through BL9 contain the first letter of each day of the week for the date above that heading.&#10;All project timeline charting is auto generated." sqref="A7"/>
    <dataValidation type="list" allowBlank="1" showInputMessage="1" showErrorMessage="1" sqref="C8 C10:C54 C56:C79 C81:C87">
      <formula1>"Goal,Milestone,On Track, Low Risk, Med Risk, High Risk"</formula1>
    </dataValidation>
    <dataValidation allowBlank="1" showInputMessage="1" showErrorMessage="1" prompt="Enter Project information starting in cell B11 through cell G11. &#10;Enter Milestone Description, select a Category, assign someone to the task, and enter the progress, start date, and number of days for the task to start charting.&#10;" sqref="A9"/>
    <dataValidation type="list" allowBlank="1" showInputMessage="1" sqref="C9">
      <formula1>"Goal,Milestone,On Track, Low Risk, Med Risk, High Risk"</formula1>
    </dataValidation>
    <dataValidation allowBlank="1" showInputMessage="1" showErrorMessage="1" prompt="This row marks the end of the Gantt milestone data. DO NOT enter anything in this row. &#10;To add more items, insert new rows above this one.&#10;" sqref="A88"/>
  </dataValidations>
  <printOptions horizontalCentered="1"/>
  <pageMargins left="0.25" right="0.25" top="0.5" bottom="0.5" header="0.3" footer="0.3"/>
  <pageSetup paperSize="1" scale="45" fitToHeight="0" orientation="landscape"/>
  <headerFooter scaleWithDoc="0" differentFirst="1">
    <oddFooter>&amp;CPage &amp;P of &amp;N</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3313" name="Scroll Bar 1" r:id="rId3">
              <controlPr defaultSize="0">
                <anchor moveWithCells="1">
                  <from>
                    <xdr:col>9</xdr:col>
                    <xdr:colOff>30480</xdr:colOff>
                    <xdr:row>5</xdr:row>
                    <xdr:rowOff>60960</xdr:rowOff>
                  </from>
                  <to>
                    <xdr:col>64</xdr:col>
                    <xdr:colOff>228600</xdr:colOff>
                    <xdr:row>5</xdr:row>
                    <xdr:rowOff>243840</xdr:rowOff>
                  </to>
                </anchor>
              </controlPr>
            </control>
          </mc:Choice>
        </mc:AlternateContent>
      </controls>
    </mc:Choice>
  </mc:AlternateContent>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cb8ff933-5b85-4fed-88f6-f5f3c230d7f9}">
            <x14:dataBar minLength="0" maxLength="100" gradient="0">
              <x14:cfvo type="num">
                <xm:f>0</xm:f>
              </x14:cfvo>
              <x14:cfvo type="num">
                <xm:f>1</xm:f>
              </x14:cfvo>
              <x14:negativeFillColor rgb="FFFF0000"/>
              <x14:axisColor rgb="FF000000"/>
            </x14:dataBar>
          </x14:cfRule>
          <xm:sqref>D38</xm:sqref>
        </x14:conditionalFormatting>
        <x14:conditionalFormatting xmlns:xm="http://schemas.microsoft.com/office/excel/2006/main">
          <x14:cfRule type="dataBar" id="{e4b00816-b138-433a-b965-a926725d6c80}">
            <x14:dataBar minLength="0" maxLength="100" gradient="0">
              <x14:cfvo type="num">
                <xm:f>0</xm:f>
              </x14:cfvo>
              <x14:cfvo type="num">
                <xm:f>1</xm:f>
              </x14:cfvo>
              <x14:negativeFillColor rgb="FFFF0000"/>
              <x14:axisColor rgb="FF000000"/>
            </x14:dataBar>
          </x14:cfRule>
          <xm:sqref>D68</xm:sqref>
        </x14:conditionalFormatting>
        <x14:conditionalFormatting xmlns:xm="http://schemas.microsoft.com/office/excel/2006/main">
          <x14:cfRule type="iconSet" priority="18" id="{bec3e3a4-853f-4df5-8f68-baf0f2343b95}">
            <x14:iconSet iconSet="3Stars" custom="1" showValue="0">
              <x14:cfvo type="percent">
                <xm:f>0</xm:f>
              </x14:cfvo>
              <x14:cfvo type="num">
                <xm:f>1</xm:f>
              </x14:cfvo>
              <x14:cfvo type="num">
                <xm:f>2</xm:f>
              </x14:cfvo>
              <x14:cfIcon iconSet="NoIcons" iconId="0"/>
              <x14:cfIcon iconSet="3Flags" iconId="1"/>
              <x14:cfIcon iconSet="3Signs" iconId="0"/>
            </x14:iconSet>
          </x14:cfRule>
          <xm:sqref>J88:BM88</xm:sqref>
        </x14:conditionalFormatting>
        <x14:conditionalFormatting xmlns:xm="http://schemas.microsoft.com/office/excel/2006/main">
          <x14:cfRule type="dataBar" id="{0651ef7b-654d-47aa-9033-ae1094adc6af}">
            <x14:dataBar minLength="0" maxLength="100" gradient="0">
              <x14:cfvo type="num">
                <xm:f>0</xm:f>
              </x14:cfvo>
              <x14:cfvo type="num">
                <xm:f>1</xm:f>
              </x14:cfvo>
              <x14:negativeFillColor rgb="FFFF0000"/>
              <x14:axisColor rgb="FF000000"/>
            </x14:dataBar>
          </x14:cfRule>
          <xm:sqref>D56:D57</xm:sqref>
        </x14:conditionalFormatting>
        <x14:conditionalFormatting xmlns:xm="http://schemas.microsoft.com/office/excel/2006/main">
          <x14:cfRule type="dataBar" id="{d78ffde5-949f-4fca-b595-d48925359cc1}">
            <x14:dataBar minLength="0" maxLength="100" gradient="0">
              <x14:cfvo type="num">
                <xm:f>0</xm:f>
              </x14:cfvo>
              <x14:cfvo type="num">
                <xm:f>1</xm:f>
              </x14:cfvo>
              <x14:negativeFillColor rgb="FFFF0000"/>
              <x14:axisColor rgb="FF000000"/>
            </x14:dataBar>
          </x14:cfRule>
          <xm:sqref>D70:D76</xm:sqref>
        </x14:conditionalFormatting>
        <x14:conditionalFormatting xmlns:xm="http://schemas.microsoft.com/office/excel/2006/main">
          <x14:cfRule type="dataBar" id="{02bafc78-9911-432f-a453-635cf224e1d5}">
            <x14:dataBar minLength="0" maxLength="100" gradient="0">
              <x14:cfvo type="num">
                <xm:f>0</xm:f>
              </x14:cfvo>
              <x14:cfvo type="num">
                <xm:f>1</xm:f>
              </x14:cfvo>
              <x14:negativeFillColor rgb="FFFF0000"/>
              <x14:axisColor rgb="FF000000"/>
            </x14:dataBar>
          </x14:cfRule>
          <xm:sqref>D7:D37 D39:D54 D81:D88 D69 D73:D79 D58:D67</xm:sqref>
        </x14:conditionalFormatting>
        <x14:conditionalFormatting xmlns:xm="http://schemas.microsoft.com/office/excel/2006/main">
          <x14:cfRule type="iconSet" priority="696" id="{e1f6963d-d19b-4b4f-b8c0-9add98395fe8}">
            <x14:iconSet iconSet="3Stars" custom="1" showValue="0">
              <x14:cfvo type="percent">
                <xm:f>0</xm:f>
              </x14:cfvo>
              <x14:cfvo type="num">
                <xm:f>1</xm:f>
              </x14:cfvo>
              <x14:cfvo type="num">
                <xm:f>2</xm:f>
              </x14:cfvo>
              <x14:cfIcon iconSet="NoIcons" iconId="0"/>
              <x14:cfIcon iconSet="3Flags" iconId="1"/>
              <x14:cfIcon iconSet="3Signs" iconId="0"/>
            </x14:iconSet>
          </x14:cfRule>
          <xm:sqref>J8:BM87</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Q75"/>
  <sheetViews>
    <sheetView showGridLines="0" zoomScale="73" zoomScaleNormal="73" topLeftCell="A50" workbookViewId="0">
      <selection activeCell="F59" sqref="F59"/>
    </sheetView>
  </sheetViews>
  <sheetFormatPr defaultColWidth="8.88571428571429" defaultRowHeight="30" customHeight="1"/>
  <cols>
    <col min="1" max="1" width="4.78095238095238" style="83" customWidth="1"/>
    <col min="2" max="2" width="83.6666666666667" customWidth="1"/>
    <col min="3" max="3" width="13.3333333333333" customWidth="1"/>
    <col min="4" max="4" width="15.7809523809524" customWidth="1"/>
    <col min="5" max="5" width="15.552380952381" style="84" customWidth="1"/>
    <col min="6" max="6" width="33" style="84" customWidth="1"/>
    <col min="7" max="7" width="13.3333333333333" style="84" customWidth="1"/>
    <col min="8" max="8" width="10.4380952380952" customWidth="1"/>
    <col min="9" max="9" width="2.66666666666667" customWidth="1"/>
    <col min="10" max="65" width="3.55238095238095" customWidth="1"/>
    <col min="66" max="66" width="2.66666666666667" customWidth="1"/>
  </cols>
  <sheetData>
    <row r="1" ht="49.95" customHeight="1" spans="1:66">
      <c r="A1" s="85"/>
      <c r="B1" s="86" t="s">
        <v>0</v>
      </c>
      <c r="C1" s="86"/>
      <c r="D1" s="86"/>
      <c r="E1" s="86"/>
      <c r="F1" s="86"/>
      <c r="G1" s="86"/>
      <c r="H1" s="86"/>
      <c r="I1" s="86"/>
      <c r="J1" s="144"/>
      <c r="K1" s="144"/>
      <c r="L1" s="144"/>
      <c r="M1" s="144"/>
      <c r="N1" s="144"/>
      <c r="O1" s="144"/>
      <c r="P1" s="145"/>
      <c r="Q1" s="161"/>
      <c r="R1" s="161"/>
      <c r="S1" s="161"/>
      <c r="T1" s="161"/>
      <c r="U1" s="161"/>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row>
    <row r="2" ht="19.95" customHeight="1" spans="1:66">
      <c r="A2" s="85"/>
      <c r="B2" s="87"/>
      <c r="C2" s="88"/>
      <c r="D2" s="89"/>
      <c r="E2" s="90"/>
      <c r="F2" s="90"/>
      <c r="G2" s="90"/>
      <c r="H2" s="91"/>
      <c r="I2" s="91"/>
      <c r="J2" s="146"/>
      <c r="K2" s="91"/>
      <c r="L2" s="91"/>
      <c r="M2" s="91"/>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99"/>
      <c r="BL2" s="99"/>
      <c r="BM2" s="99"/>
      <c r="BN2" s="99"/>
    </row>
    <row r="3" customHeight="1" spans="1:66">
      <c r="A3" s="85"/>
      <c r="B3" s="92" t="s">
        <v>1</v>
      </c>
      <c r="C3" s="93"/>
      <c r="D3" s="94"/>
      <c r="E3" s="95"/>
      <c r="F3" s="95"/>
      <c r="G3" s="95"/>
      <c r="H3" s="96" t="s">
        <v>2</v>
      </c>
      <c r="I3" s="94"/>
      <c r="J3" s="147" t="s">
        <v>3</v>
      </c>
      <c r="K3" s="147"/>
      <c r="L3" s="147"/>
      <c r="M3" s="147"/>
      <c r="N3" s="99"/>
      <c r="O3" s="148" t="s">
        <v>4</v>
      </c>
      <c r="P3" s="148"/>
      <c r="Q3" s="148"/>
      <c r="R3" s="148"/>
      <c r="S3" s="99"/>
      <c r="T3" s="163" t="s">
        <v>5</v>
      </c>
      <c r="U3" s="163"/>
      <c r="V3" s="163"/>
      <c r="W3" s="163"/>
      <c r="X3" s="99"/>
      <c r="Y3" s="164" t="s">
        <v>6</v>
      </c>
      <c r="Z3" s="164"/>
      <c r="AA3" s="164"/>
      <c r="AB3" s="164"/>
      <c r="AC3" s="99"/>
      <c r="AD3" s="165" t="s">
        <v>7</v>
      </c>
      <c r="AE3" s="165"/>
      <c r="AF3" s="165"/>
      <c r="AG3" s="165"/>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row>
    <row r="4" customHeight="1" spans="1:66">
      <c r="A4" s="85"/>
      <c r="B4" s="97" t="s">
        <v>87</v>
      </c>
      <c r="C4" s="98"/>
      <c r="D4" s="99"/>
      <c r="E4" s="100"/>
      <c r="F4" s="100"/>
      <c r="G4" s="100"/>
      <c r="H4" s="99"/>
      <c r="I4" s="94"/>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row>
    <row r="5" customHeight="1" spans="1:66">
      <c r="A5" s="85"/>
      <c r="B5" s="101" t="s">
        <v>9</v>
      </c>
      <c r="C5" s="102">
        <v>45126</v>
      </c>
      <c r="D5" s="99"/>
      <c r="E5" s="100"/>
      <c r="F5" s="100"/>
      <c r="G5" s="100"/>
      <c r="H5" s="99"/>
      <c r="I5" s="94"/>
      <c r="J5" s="149" t="str">
        <f ca="1">TEXT(J6,"mmmm")</f>
        <v>July</v>
      </c>
      <c r="K5" s="149"/>
      <c r="L5" s="149"/>
      <c r="M5" s="149"/>
      <c r="N5" s="149"/>
      <c r="O5" s="149"/>
      <c r="P5" s="149"/>
      <c r="Q5" s="149" t="str">
        <f ca="1">IF(TEXT(Q6,"mmmm")=J5,"",TEXT(Q6,"mmmm"))</f>
        <v/>
      </c>
      <c r="R5" s="149"/>
      <c r="S5" s="149"/>
      <c r="T5" s="149"/>
      <c r="U5" s="149"/>
      <c r="V5" s="149"/>
      <c r="W5" s="149"/>
      <c r="X5" s="149" t="str">
        <f ca="1">IF(OR(TEXT(X6,"mmmm")=Q5,TEXT(X6,"mmmm")=J5),"",TEXT(X6,"mmmm"))</f>
        <v>August</v>
      </c>
      <c r="Y5" s="149"/>
      <c r="Z5" s="149"/>
      <c r="AA5" s="149"/>
      <c r="AB5" s="149"/>
      <c r="AC5" s="149"/>
      <c r="AD5" s="149"/>
      <c r="AE5" s="149" t="str">
        <f ca="1">IF(OR(TEXT(AE6,"mmmm")=X5,TEXT(AE6,"mmmm")=Q5,TEXT(AE6,"mmmm")=J5),"",TEXT(AE6,"mmmm"))</f>
        <v/>
      </c>
      <c r="AF5" s="149"/>
      <c r="AG5" s="149"/>
      <c r="AH5" s="149"/>
      <c r="AI5" s="149"/>
      <c r="AJ5" s="149"/>
      <c r="AK5" s="149"/>
      <c r="AL5" s="149" t="str">
        <f ca="1">IF(OR(TEXT(AL6,"mmmm")=AE5,TEXT(AL6,"mmmm")=X5,TEXT(AL6,"mmmm")=Q5,TEXT(AL6,"mmmm")=J5),"",TEXT(AL6,"mmmm"))</f>
        <v/>
      </c>
      <c r="AM5" s="149"/>
      <c r="AN5" s="149"/>
      <c r="AO5" s="149"/>
      <c r="AP5" s="149"/>
      <c r="AQ5" s="149"/>
      <c r="AR5" s="149"/>
      <c r="AS5" s="149" t="str">
        <f ca="1">IF(OR(TEXT(AS6,"mmmm")=AL5,TEXT(AS6,"mmmm")=AE5,TEXT(AS6,"mmmm")=X5,TEXT(AS6,"mmmm")=Q5),"",TEXT(AS6,"mmmm"))</f>
        <v/>
      </c>
      <c r="AT5" s="149"/>
      <c r="AU5" s="149"/>
      <c r="AV5" s="149"/>
      <c r="AW5" s="149"/>
      <c r="AX5" s="149"/>
      <c r="AY5" s="149"/>
      <c r="AZ5" s="149" t="str">
        <f ca="1">IF(OR(TEXT(AZ6,"mmmm")=AS5,TEXT(AZ6,"mmmm")=AL5,TEXT(AZ6,"mmmm")=AE5,TEXT(AZ6,"mmmm")=X5),"",TEXT(AZ6,"mmmm"))</f>
        <v/>
      </c>
      <c r="BA5" s="149"/>
      <c r="BB5" s="149"/>
      <c r="BC5" s="166"/>
      <c r="BD5" s="37"/>
      <c r="BE5" s="37"/>
      <c r="BF5" s="37"/>
      <c r="BG5" s="37" t="str">
        <f ca="1">IF(OR(TEXT(BG6,"mmmm")=AZ5,TEXT(BG6,"mmmm")=AS5,TEXT(BG6,"mmmm")=AL5,TEXT(BG6,"mmmm")=AE5),"",TEXT(BG6,"mmmm"))</f>
        <v>September</v>
      </c>
      <c r="BH5" s="37"/>
      <c r="BI5" s="37"/>
      <c r="BJ5" s="37"/>
      <c r="BK5" s="37"/>
      <c r="BL5" s="37"/>
      <c r="BM5" s="37"/>
      <c r="BN5" s="99"/>
    </row>
    <row r="6" customHeight="1" spans="1:66">
      <c r="A6" s="85"/>
      <c r="B6" s="101" t="s">
        <v>10</v>
      </c>
      <c r="C6" s="103">
        <v>0</v>
      </c>
      <c r="D6" s="94"/>
      <c r="E6" s="94"/>
      <c r="F6" s="94"/>
      <c r="G6" s="94"/>
      <c r="H6" s="94"/>
      <c r="I6" s="94"/>
      <c r="J6" s="150">
        <f ca="1">IFERROR(Project_Start+Scrolling_Increment,TODAY())</f>
        <v>45126</v>
      </c>
      <c r="K6" s="151">
        <f ca="1">J6+1</f>
        <v>45127</v>
      </c>
      <c r="L6" s="151">
        <f ca="1" t="shared" ref="L6:BA6" si="0">K6+1</f>
        <v>45128</v>
      </c>
      <c r="M6" s="151">
        <f ca="1" t="shared" si="0"/>
        <v>45129</v>
      </c>
      <c r="N6" s="151">
        <f ca="1" t="shared" si="0"/>
        <v>45130</v>
      </c>
      <c r="O6" s="151">
        <f ca="1" t="shared" si="0"/>
        <v>45131</v>
      </c>
      <c r="P6" s="152">
        <f ca="1" t="shared" si="0"/>
        <v>45132</v>
      </c>
      <c r="Q6" s="151">
        <f ca="1" t="shared" si="0"/>
        <v>45133</v>
      </c>
      <c r="R6" s="151">
        <f ca="1" t="shared" si="0"/>
        <v>45134</v>
      </c>
      <c r="S6" s="151">
        <f ca="1" t="shared" si="0"/>
        <v>45135</v>
      </c>
      <c r="T6" s="151">
        <f ca="1" t="shared" si="0"/>
        <v>45136</v>
      </c>
      <c r="U6" s="151">
        <f ca="1" t="shared" si="0"/>
        <v>45137</v>
      </c>
      <c r="V6" s="151">
        <f ca="1" t="shared" si="0"/>
        <v>45138</v>
      </c>
      <c r="W6" s="152">
        <f ca="1" t="shared" si="0"/>
        <v>45139</v>
      </c>
      <c r="X6" s="151">
        <f ca="1" t="shared" si="0"/>
        <v>45140</v>
      </c>
      <c r="Y6" s="151">
        <f ca="1" t="shared" si="0"/>
        <v>45141</v>
      </c>
      <c r="Z6" s="151">
        <f ca="1" t="shared" si="0"/>
        <v>45142</v>
      </c>
      <c r="AA6" s="151">
        <f ca="1" t="shared" si="0"/>
        <v>45143</v>
      </c>
      <c r="AB6" s="151">
        <f ca="1" t="shared" si="0"/>
        <v>45144</v>
      </c>
      <c r="AC6" s="151">
        <f ca="1" t="shared" si="0"/>
        <v>45145</v>
      </c>
      <c r="AD6" s="152">
        <f ca="1" t="shared" si="0"/>
        <v>45146</v>
      </c>
      <c r="AE6" s="151">
        <f ca="1" t="shared" si="0"/>
        <v>45147</v>
      </c>
      <c r="AF6" s="151">
        <f ca="1" t="shared" si="0"/>
        <v>45148</v>
      </c>
      <c r="AG6" s="151">
        <f ca="1" t="shared" si="0"/>
        <v>45149</v>
      </c>
      <c r="AH6" s="151">
        <f ca="1" t="shared" si="0"/>
        <v>45150</v>
      </c>
      <c r="AI6" s="151">
        <f ca="1" t="shared" si="0"/>
        <v>45151</v>
      </c>
      <c r="AJ6" s="151">
        <f ca="1" t="shared" si="0"/>
        <v>45152</v>
      </c>
      <c r="AK6" s="152">
        <f ca="1" t="shared" si="0"/>
        <v>45153</v>
      </c>
      <c r="AL6" s="151">
        <f ca="1" t="shared" si="0"/>
        <v>45154</v>
      </c>
      <c r="AM6" s="151">
        <f ca="1" t="shared" si="0"/>
        <v>45155</v>
      </c>
      <c r="AN6" s="151">
        <f ca="1" t="shared" si="0"/>
        <v>45156</v>
      </c>
      <c r="AO6" s="151">
        <f ca="1" t="shared" si="0"/>
        <v>45157</v>
      </c>
      <c r="AP6" s="151">
        <f ca="1" t="shared" si="0"/>
        <v>45158</v>
      </c>
      <c r="AQ6" s="151">
        <f ca="1" t="shared" si="0"/>
        <v>45159</v>
      </c>
      <c r="AR6" s="152">
        <f ca="1" t="shared" si="0"/>
        <v>45160</v>
      </c>
      <c r="AS6" s="151">
        <f ca="1" t="shared" si="0"/>
        <v>45161</v>
      </c>
      <c r="AT6" s="151">
        <f ca="1" t="shared" si="0"/>
        <v>45162</v>
      </c>
      <c r="AU6" s="151">
        <f ca="1" t="shared" si="0"/>
        <v>45163</v>
      </c>
      <c r="AV6" s="151">
        <f ca="1" t="shared" si="0"/>
        <v>45164</v>
      </c>
      <c r="AW6" s="151">
        <f ca="1" t="shared" si="0"/>
        <v>45165</v>
      </c>
      <c r="AX6" s="151">
        <f ca="1" t="shared" si="0"/>
        <v>45166</v>
      </c>
      <c r="AY6" s="152">
        <f ca="1" t="shared" si="0"/>
        <v>45167</v>
      </c>
      <c r="AZ6" s="151">
        <f ca="1" t="shared" si="0"/>
        <v>45168</v>
      </c>
      <c r="BA6" s="151">
        <f ca="1" t="shared" si="0"/>
        <v>45169</v>
      </c>
      <c r="BB6" s="151">
        <f ca="1" t="shared" ref="BB6:BH6" si="1">BA6+1</f>
        <v>45170</v>
      </c>
      <c r="BC6" s="151">
        <f ca="1" t="shared" si="1"/>
        <v>45171</v>
      </c>
      <c r="BD6" s="151">
        <f ca="1" t="shared" si="1"/>
        <v>45172</v>
      </c>
      <c r="BE6" s="151">
        <f ca="1" t="shared" si="1"/>
        <v>45173</v>
      </c>
      <c r="BF6" s="152">
        <f ca="1" t="shared" si="1"/>
        <v>45174</v>
      </c>
      <c r="BG6" s="151">
        <f ca="1" t="shared" si="1"/>
        <v>45175</v>
      </c>
      <c r="BH6" s="151">
        <f ca="1" t="shared" si="1"/>
        <v>45176</v>
      </c>
      <c r="BI6" s="151">
        <f ca="1" t="shared" ref="BI6:BM6" si="2">BH6+1</f>
        <v>45177</v>
      </c>
      <c r="BJ6" s="151">
        <f ca="1" t="shared" si="2"/>
        <v>45178</v>
      </c>
      <c r="BK6" s="151">
        <f ca="1" t="shared" si="2"/>
        <v>45179</v>
      </c>
      <c r="BL6" s="151">
        <f ca="1" t="shared" si="2"/>
        <v>45180</v>
      </c>
      <c r="BM6" s="167">
        <f ca="1" t="shared" si="2"/>
        <v>45181</v>
      </c>
      <c r="BN6" s="99"/>
    </row>
    <row r="7" ht="19.95" customHeight="1" spans="1:66">
      <c r="A7" s="85"/>
      <c r="B7" s="104"/>
      <c r="C7" s="104"/>
      <c r="D7" s="94"/>
      <c r="E7" s="94"/>
      <c r="F7" s="94"/>
      <c r="G7" s="94"/>
      <c r="H7" s="94"/>
      <c r="I7" s="94"/>
      <c r="J7" s="153"/>
      <c r="K7" s="154"/>
      <c r="L7" s="154"/>
      <c r="M7" s="154"/>
      <c r="N7" s="154"/>
      <c r="O7" s="154"/>
      <c r="P7" s="154"/>
      <c r="Q7" s="153"/>
      <c r="R7" s="154"/>
      <c r="S7" s="154"/>
      <c r="T7" s="154"/>
      <c r="U7" s="154"/>
      <c r="V7" s="154"/>
      <c r="W7" s="154"/>
      <c r="X7" s="153"/>
      <c r="Y7" s="154"/>
      <c r="Z7" s="154"/>
      <c r="AA7" s="154"/>
      <c r="AB7" s="154"/>
      <c r="AC7" s="154"/>
      <c r="AD7" s="154"/>
      <c r="AE7" s="153"/>
      <c r="AF7" s="154"/>
      <c r="AG7" s="154"/>
      <c r="AH7" s="154"/>
      <c r="AI7" s="154"/>
      <c r="AJ7" s="154"/>
      <c r="AK7" s="154"/>
      <c r="AL7" s="153"/>
      <c r="AM7" s="154"/>
      <c r="AN7" s="154"/>
      <c r="AO7" s="154"/>
      <c r="AP7" s="154"/>
      <c r="AQ7" s="154"/>
      <c r="AR7" s="154"/>
      <c r="AS7" s="153"/>
      <c r="AT7" s="154"/>
      <c r="AU7" s="154"/>
      <c r="AV7" s="154"/>
      <c r="AW7" s="154"/>
      <c r="AX7" s="154"/>
      <c r="AY7" s="154"/>
      <c r="AZ7" s="153"/>
      <c r="BA7" s="154"/>
      <c r="BB7" s="154"/>
      <c r="BC7" s="154"/>
      <c r="BD7" s="154"/>
      <c r="BE7" s="154"/>
      <c r="BF7" s="154"/>
      <c r="BG7" s="153"/>
      <c r="BH7" s="154"/>
      <c r="BI7" s="154"/>
      <c r="BJ7" s="154"/>
      <c r="BK7" s="154"/>
      <c r="BL7" s="154"/>
      <c r="BM7" s="168"/>
      <c r="BN7" s="99"/>
    </row>
    <row r="8" ht="40.05" customHeight="1" spans="1:66">
      <c r="A8" s="85"/>
      <c r="B8" s="105" t="s">
        <v>11</v>
      </c>
      <c r="C8" s="106" t="s">
        <v>12</v>
      </c>
      <c r="D8" s="106" t="s">
        <v>13</v>
      </c>
      <c r="E8" s="106" t="s">
        <v>14</v>
      </c>
      <c r="F8" s="106" t="s">
        <v>15</v>
      </c>
      <c r="G8" s="106" t="s">
        <v>16</v>
      </c>
      <c r="H8" s="106" t="s">
        <v>17</v>
      </c>
      <c r="I8" s="155"/>
      <c r="J8" s="156" t="str">
        <f ca="1" t="shared" ref="J8:BM8" si="3">LEFT(TEXT(J6,"ddd"),1)</f>
        <v>W</v>
      </c>
      <c r="K8" s="156" t="str">
        <f ca="1" t="shared" si="3"/>
        <v>T</v>
      </c>
      <c r="L8" s="156" t="str">
        <f ca="1" t="shared" si="3"/>
        <v>F</v>
      </c>
      <c r="M8" s="156" t="str">
        <f ca="1" t="shared" si="3"/>
        <v>S</v>
      </c>
      <c r="N8" s="156" t="str">
        <f ca="1" t="shared" si="3"/>
        <v>S</v>
      </c>
      <c r="O8" s="156" t="str">
        <f ca="1" t="shared" si="3"/>
        <v>M</v>
      </c>
      <c r="P8" s="156" t="str">
        <f ca="1" t="shared" si="3"/>
        <v>T</v>
      </c>
      <c r="Q8" s="156" t="str">
        <f ca="1" t="shared" si="3"/>
        <v>W</v>
      </c>
      <c r="R8" s="156" t="str">
        <f ca="1" t="shared" si="3"/>
        <v>T</v>
      </c>
      <c r="S8" s="156" t="str">
        <f ca="1" t="shared" si="3"/>
        <v>F</v>
      </c>
      <c r="T8" s="156" t="str">
        <f ca="1" t="shared" si="3"/>
        <v>S</v>
      </c>
      <c r="U8" s="156" t="str">
        <f ca="1" t="shared" si="3"/>
        <v>S</v>
      </c>
      <c r="V8" s="156" t="str">
        <f ca="1" t="shared" si="3"/>
        <v>M</v>
      </c>
      <c r="W8" s="156" t="str">
        <f ca="1" t="shared" si="3"/>
        <v>T</v>
      </c>
      <c r="X8" s="156" t="str">
        <f ca="1" t="shared" si="3"/>
        <v>W</v>
      </c>
      <c r="Y8" s="156" t="str">
        <f ca="1" t="shared" si="3"/>
        <v>T</v>
      </c>
      <c r="Z8" s="156" t="str">
        <f ca="1" t="shared" si="3"/>
        <v>F</v>
      </c>
      <c r="AA8" s="156" t="str">
        <f ca="1" t="shared" si="3"/>
        <v>S</v>
      </c>
      <c r="AB8" s="156" t="str">
        <f ca="1" t="shared" si="3"/>
        <v>S</v>
      </c>
      <c r="AC8" s="156" t="str">
        <f ca="1" t="shared" si="3"/>
        <v>M</v>
      </c>
      <c r="AD8" s="156" t="str">
        <f ca="1" t="shared" si="3"/>
        <v>T</v>
      </c>
      <c r="AE8" s="156" t="str">
        <f ca="1" t="shared" si="3"/>
        <v>W</v>
      </c>
      <c r="AF8" s="156" t="str">
        <f ca="1" t="shared" si="3"/>
        <v>T</v>
      </c>
      <c r="AG8" s="156" t="str">
        <f ca="1" t="shared" si="3"/>
        <v>F</v>
      </c>
      <c r="AH8" s="156" t="str">
        <f ca="1" t="shared" si="3"/>
        <v>S</v>
      </c>
      <c r="AI8" s="156" t="str">
        <f ca="1" t="shared" si="3"/>
        <v>S</v>
      </c>
      <c r="AJ8" s="156" t="str">
        <f ca="1" t="shared" si="3"/>
        <v>M</v>
      </c>
      <c r="AK8" s="156" t="str">
        <f ca="1" t="shared" si="3"/>
        <v>T</v>
      </c>
      <c r="AL8" s="156" t="str">
        <f ca="1" t="shared" si="3"/>
        <v>W</v>
      </c>
      <c r="AM8" s="156" t="str">
        <f ca="1" t="shared" si="3"/>
        <v>T</v>
      </c>
      <c r="AN8" s="156" t="str">
        <f ca="1" t="shared" si="3"/>
        <v>F</v>
      </c>
      <c r="AO8" s="156" t="str">
        <f ca="1" t="shared" si="3"/>
        <v>S</v>
      </c>
      <c r="AP8" s="156" t="str">
        <f ca="1" t="shared" si="3"/>
        <v>S</v>
      </c>
      <c r="AQ8" s="156" t="str">
        <f ca="1" t="shared" si="3"/>
        <v>M</v>
      </c>
      <c r="AR8" s="156" t="str">
        <f ca="1" t="shared" si="3"/>
        <v>T</v>
      </c>
      <c r="AS8" s="156" t="str">
        <f ca="1" t="shared" si="3"/>
        <v>W</v>
      </c>
      <c r="AT8" s="156" t="str">
        <f ca="1" t="shared" si="3"/>
        <v>T</v>
      </c>
      <c r="AU8" s="156" t="str">
        <f ca="1" t="shared" si="3"/>
        <v>F</v>
      </c>
      <c r="AV8" s="156" t="str">
        <f ca="1" t="shared" si="3"/>
        <v>S</v>
      </c>
      <c r="AW8" s="156" t="str">
        <f ca="1" t="shared" si="3"/>
        <v>S</v>
      </c>
      <c r="AX8" s="156" t="str">
        <f ca="1" t="shared" si="3"/>
        <v>M</v>
      </c>
      <c r="AY8" s="156" t="str">
        <f ca="1" t="shared" si="3"/>
        <v>T</v>
      </c>
      <c r="AZ8" s="156" t="str">
        <f ca="1" t="shared" si="3"/>
        <v>W</v>
      </c>
      <c r="BA8" s="156" t="str">
        <f ca="1" t="shared" si="3"/>
        <v>T</v>
      </c>
      <c r="BB8" s="156" t="str">
        <f ca="1" t="shared" si="3"/>
        <v>F</v>
      </c>
      <c r="BC8" s="156" t="str">
        <f ca="1" t="shared" si="3"/>
        <v>S</v>
      </c>
      <c r="BD8" s="156" t="str">
        <f ca="1" t="shared" si="3"/>
        <v>S</v>
      </c>
      <c r="BE8" s="156" t="str">
        <f ca="1" t="shared" si="3"/>
        <v>M</v>
      </c>
      <c r="BF8" s="156" t="str">
        <f ca="1" t="shared" si="3"/>
        <v>T</v>
      </c>
      <c r="BG8" s="156" t="str">
        <f ca="1" t="shared" si="3"/>
        <v>W</v>
      </c>
      <c r="BH8" s="156" t="str">
        <f ca="1" t="shared" si="3"/>
        <v>T</v>
      </c>
      <c r="BI8" s="156" t="str">
        <f ca="1" t="shared" si="3"/>
        <v>F</v>
      </c>
      <c r="BJ8" s="156" t="str">
        <f ca="1" t="shared" si="3"/>
        <v>S</v>
      </c>
      <c r="BK8" s="156" t="str">
        <f ca="1" t="shared" si="3"/>
        <v>S</v>
      </c>
      <c r="BL8" s="156" t="str">
        <f ca="1" t="shared" si="3"/>
        <v>M</v>
      </c>
      <c r="BM8" s="156" t="str">
        <f ca="1" t="shared" si="3"/>
        <v>T</v>
      </c>
      <c r="BN8" s="99"/>
    </row>
    <row r="9" hidden="1" customHeight="1" spans="2:66">
      <c r="B9" s="107"/>
      <c r="C9" s="108"/>
      <c r="D9" s="108"/>
      <c r="E9" s="109"/>
      <c r="F9" s="109"/>
      <c r="G9" s="109"/>
      <c r="H9" s="110"/>
      <c r="I9" s="99"/>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99"/>
    </row>
    <row r="10" s="82" customFormat="1" ht="40.05" customHeight="1" spans="1:69">
      <c r="A10" s="85"/>
      <c r="B10" s="111" t="s">
        <v>18</v>
      </c>
      <c r="C10" s="112"/>
      <c r="D10" s="113"/>
      <c r="E10" s="114"/>
      <c r="F10" s="114"/>
      <c r="G10" s="114"/>
      <c r="H10" s="115"/>
      <c r="I10" s="158"/>
      <c r="J10" s="159" t="str">
        <f ca="1" t="shared" ref="J10:S11" si="4">IF(AND($C10="Goal",J$6&gt;=$E10,J$6&lt;=$E10+$H10-1),2,IF(AND($C10="Milestone",J$6&gt;=$E10,J$6&lt;=$E10+$H10-1),1,""))</f>
        <v/>
      </c>
      <c r="K10" s="160" t="str">
        <f ca="1" t="shared" si="4"/>
        <v/>
      </c>
      <c r="L10" s="160" t="str">
        <f ca="1" t="shared" si="4"/>
        <v/>
      </c>
      <c r="M10" s="160" t="str">
        <f ca="1" t="shared" si="4"/>
        <v/>
      </c>
      <c r="N10" s="160" t="str">
        <f ca="1" t="shared" si="4"/>
        <v/>
      </c>
      <c r="O10" s="160" t="str">
        <f ca="1" t="shared" si="4"/>
        <v/>
      </c>
      <c r="P10" s="160" t="str">
        <f ca="1" t="shared" si="4"/>
        <v/>
      </c>
      <c r="Q10" s="160" t="str">
        <f ca="1" t="shared" si="4"/>
        <v/>
      </c>
      <c r="R10" s="160" t="str">
        <f ca="1" t="shared" si="4"/>
        <v/>
      </c>
      <c r="S10" s="160" t="str">
        <f ca="1" t="shared" si="4"/>
        <v/>
      </c>
      <c r="T10" s="160" t="str">
        <f ca="1" t="shared" ref="T10:AC11" si="5">IF(AND($C10="Goal",T$6&gt;=$E10,T$6&lt;=$E10+$H10-1),2,IF(AND($C10="Milestone",T$6&gt;=$E10,T$6&lt;=$E10+$H10-1),1,""))</f>
        <v/>
      </c>
      <c r="U10" s="160" t="str">
        <f ca="1" t="shared" si="5"/>
        <v/>
      </c>
      <c r="V10" s="160" t="str">
        <f ca="1" t="shared" si="5"/>
        <v/>
      </c>
      <c r="W10" s="160" t="str">
        <f ca="1" t="shared" si="5"/>
        <v/>
      </c>
      <c r="X10" s="160" t="str">
        <f ca="1" t="shared" si="5"/>
        <v/>
      </c>
      <c r="Y10" s="160" t="str">
        <f ca="1" t="shared" si="5"/>
        <v/>
      </c>
      <c r="Z10" s="160" t="str">
        <f ca="1" t="shared" si="5"/>
        <v/>
      </c>
      <c r="AA10" s="160" t="str">
        <f ca="1" t="shared" si="5"/>
        <v/>
      </c>
      <c r="AB10" s="160" t="str">
        <f ca="1" t="shared" si="5"/>
        <v/>
      </c>
      <c r="AC10" s="160" t="str">
        <f ca="1" t="shared" si="5"/>
        <v/>
      </c>
      <c r="AD10" s="160" t="str">
        <f ca="1" t="shared" ref="AD10:AM11" si="6">IF(AND($C10="Goal",AD$6&gt;=$E10,AD$6&lt;=$E10+$H10-1),2,IF(AND($C10="Milestone",AD$6&gt;=$E10,AD$6&lt;=$E10+$H10-1),1,""))</f>
        <v/>
      </c>
      <c r="AE10" s="160" t="str">
        <f ca="1" t="shared" si="6"/>
        <v/>
      </c>
      <c r="AF10" s="160" t="str">
        <f ca="1" t="shared" si="6"/>
        <v/>
      </c>
      <c r="AG10" s="160" t="str">
        <f ca="1" t="shared" si="6"/>
        <v/>
      </c>
      <c r="AH10" s="160" t="str">
        <f ca="1" t="shared" si="6"/>
        <v/>
      </c>
      <c r="AI10" s="160" t="str">
        <f ca="1" t="shared" si="6"/>
        <v/>
      </c>
      <c r="AJ10" s="160" t="str">
        <f ca="1" t="shared" si="6"/>
        <v/>
      </c>
      <c r="AK10" s="160" t="str">
        <f ca="1" t="shared" si="6"/>
        <v/>
      </c>
      <c r="AL10" s="160" t="str">
        <f ca="1" t="shared" si="6"/>
        <v/>
      </c>
      <c r="AM10" s="160" t="str">
        <f ca="1" t="shared" si="6"/>
        <v/>
      </c>
      <c r="AN10" s="160" t="str">
        <f ca="1" t="shared" ref="AN10:AW11" si="7">IF(AND($C10="Goal",AN$6&gt;=$E10,AN$6&lt;=$E10+$H10-1),2,IF(AND($C10="Milestone",AN$6&gt;=$E10,AN$6&lt;=$E10+$H10-1),1,""))</f>
        <v/>
      </c>
      <c r="AO10" s="160" t="str">
        <f ca="1" t="shared" si="7"/>
        <v/>
      </c>
      <c r="AP10" s="160" t="str">
        <f ca="1" t="shared" si="7"/>
        <v/>
      </c>
      <c r="AQ10" s="160" t="str">
        <f ca="1" t="shared" si="7"/>
        <v/>
      </c>
      <c r="AR10" s="160" t="str">
        <f ca="1" t="shared" si="7"/>
        <v/>
      </c>
      <c r="AS10" s="160" t="str">
        <f ca="1" t="shared" si="7"/>
        <v/>
      </c>
      <c r="AT10" s="160" t="str">
        <f ca="1" t="shared" si="7"/>
        <v/>
      </c>
      <c r="AU10" s="160" t="str">
        <f ca="1" t="shared" si="7"/>
        <v/>
      </c>
      <c r="AV10" s="160" t="str">
        <f ca="1" t="shared" si="7"/>
        <v/>
      </c>
      <c r="AW10" s="160" t="str">
        <f ca="1" t="shared" si="7"/>
        <v/>
      </c>
      <c r="AX10" s="160" t="str">
        <f ca="1" t="shared" ref="AX10:BG11" si="8">IF(AND($C10="Goal",AX$6&gt;=$E10,AX$6&lt;=$E10+$H10-1),2,IF(AND($C10="Milestone",AX$6&gt;=$E10,AX$6&lt;=$E10+$H10-1),1,""))</f>
        <v/>
      </c>
      <c r="AY10" s="160" t="str">
        <f ca="1" t="shared" si="8"/>
        <v/>
      </c>
      <c r="AZ10" s="160" t="str">
        <f ca="1" t="shared" si="8"/>
        <v/>
      </c>
      <c r="BA10" s="160" t="str">
        <f ca="1" t="shared" si="8"/>
        <v/>
      </c>
      <c r="BB10" s="160" t="str">
        <f ca="1" t="shared" si="8"/>
        <v/>
      </c>
      <c r="BC10" s="160" t="str">
        <f ca="1" t="shared" si="8"/>
        <v/>
      </c>
      <c r="BD10" s="160" t="str">
        <f ca="1" t="shared" si="8"/>
        <v/>
      </c>
      <c r="BE10" s="160" t="str">
        <f ca="1" t="shared" si="8"/>
        <v/>
      </c>
      <c r="BF10" s="160" t="str">
        <f ca="1" t="shared" si="8"/>
        <v/>
      </c>
      <c r="BG10" s="160" t="str">
        <f ca="1" t="shared" si="8"/>
        <v/>
      </c>
      <c r="BH10" s="160" t="str">
        <f ca="1" t="shared" ref="BH10:BM11" si="9">IF(AND($C10="Goal",BH$6&gt;=$E10,BH$6&lt;=$E10+$H10-1),2,IF(AND($C10="Milestone",BH$6&gt;=$E10,BH$6&lt;=$E10+$H10-1),1,""))</f>
        <v/>
      </c>
      <c r="BI10" s="160" t="str">
        <f ca="1" t="shared" si="9"/>
        <v/>
      </c>
      <c r="BJ10" s="160" t="str">
        <f ca="1" t="shared" si="9"/>
        <v/>
      </c>
      <c r="BK10" s="160" t="str">
        <f ca="1" t="shared" si="9"/>
        <v/>
      </c>
      <c r="BL10" s="160" t="str">
        <f ca="1" t="shared" si="9"/>
        <v/>
      </c>
      <c r="BM10" s="160" t="str">
        <f ca="1" t="shared" si="9"/>
        <v/>
      </c>
      <c r="BN10" s="91"/>
      <c r="BQ10" s="169"/>
    </row>
    <row r="11" s="82" customFormat="1" ht="31.5" spans="1:66">
      <c r="A11" s="85"/>
      <c r="B11" s="116" t="s">
        <v>19</v>
      </c>
      <c r="C11" s="117" t="s">
        <v>20</v>
      </c>
      <c r="D11" s="118">
        <v>1</v>
      </c>
      <c r="E11" s="119">
        <v>45126</v>
      </c>
      <c r="F11" s="120" t="s">
        <v>21</v>
      </c>
      <c r="G11" s="61" t="s">
        <v>22</v>
      </c>
      <c r="H11" s="121">
        <v>3</v>
      </c>
      <c r="I11" s="158"/>
      <c r="J11" s="160">
        <f ca="1" t="shared" si="4"/>
        <v>1</v>
      </c>
      <c r="K11" s="160">
        <f ca="1" t="shared" si="4"/>
        <v>1</v>
      </c>
      <c r="L11" s="160">
        <f ca="1" t="shared" si="4"/>
        <v>1</v>
      </c>
      <c r="M11" s="160" t="str">
        <f ca="1" t="shared" si="4"/>
        <v/>
      </c>
      <c r="N11" s="160" t="str">
        <f ca="1" t="shared" si="4"/>
        <v/>
      </c>
      <c r="O11" s="160" t="str">
        <f ca="1" t="shared" si="4"/>
        <v/>
      </c>
      <c r="P11" s="160" t="str">
        <f ca="1" t="shared" si="4"/>
        <v/>
      </c>
      <c r="Q11" s="160" t="str">
        <f ca="1" t="shared" si="4"/>
        <v/>
      </c>
      <c r="R11" s="160" t="str">
        <f ca="1" t="shared" si="4"/>
        <v/>
      </c>
      <c r="S11" s="160" t="str">
        <f ca="1" t="shared" si="4"/>
        <v/>
      </c>
      <c r="T11" s="160" t="str">
        <f ca="1" t="shared" si="5"/>
        <v/>
      </c>
      <c r="U11" s="160" t="str">
        <f ca="1" t="shared" si="5"/>
        <v/>
      </c>
      <c r="V11" s="160" t="str">
        <f ca="1" t="shared" si="5"/>
        <v/>
      </c>
      <c r="W11" s="160" t="str">
        <f ca="1" t="shared" si="5"/>
        <v/>
      </c>
      <c r="X11" s="160" t="str">
        <f ca="1" t="shared" si="5"/>
        <v/>
      </c>
      <c r="Y11" s="160" t="str">
        <f ca="1" t="shared" si="5"/>
        <v/>
      </c>
      <c r="Z11" s="160" t="str">
        <f ca="1" t="shared" si="5"/>
        <v/>
      </c>
      <c r="AA11" s="160" t="str">
        <f ca="1" t="shared" si="5"/>
        <v/>
      </c>
      <c r="AB11" s="160" t="str">
        <f ca="1" t="shared" si="5"/>
        <v/>
      </c>
      <c r="AC11" s="160" t="str">
        <f ca="1" t="shared" si="5"/>
        <v/>
      </c>
      <c r="AD11" s="160" t="str">
        <f ca="1" t="shared" si="6"/>
        <v/>
      </c>
      <c r="AE11" s="160" t="str">
        <f ca="1" t="shared" si="6"/>
        <v/>
      </c>
      <c r="AF11" s="160" t="str">
        <f ca="1" t="shared" si="6"/>
        <v/>
      </c>
      <c r="AG11" s="160" t="str">
        <f ca="1" t="shared" si="6"/>
        <v/>
      </c>
      <c r="AH11" s="160" t="str">
        <f ca="1" t="shared" si="6"/>
        <v/>
      </c>
      <c r="AI11" s="160" t="str">
        <f ca="1" t="shared" si="6"/>
        <v/>
      </c>
      <c r="AJ11" s="160" t="str">
        <f ca="1" t="shared" si="6"/>
        <v/>
      </c>
      <c r="AK11" s="160" t="str">
        <f ca="1" t="shared" si="6"/>
        <v/>
      </c>
      <c r="AL11" s="160" t="str">
        <f ca="1" t="shared" si="6"/>
        <v/>
      </c>
      <c r="AM11" s="160" t="str">
        <f ca="1" t="shared" si="6"/>
        <v/>
      </c>
      <c r="AN11" s="160" t="str">
        <f ca="1" t="shared" si="7"/>
        <v/>
      </c>
      <c r="AO11" s="160" t="str">
        <f ca="1" t="shared" si="7"/>
        <v/>
      </c>
      <c r="AP11" s="160" t="str">
        <f ca="1" t="shared" si="7"/>
        <v/>
      </c>
      <c r="AQ11" s="160" t="str">
        <f ca="1" t="shared" si="7"/>
        <v/>
      </c>
      <c r="AR11" s="160" t="str">
        <f ca="1" t="shared" si="7"/>
        <v/>
      </c>
      <c r="AS11" s="160" t="str">
        <f ca="1" t="shared" si="7"/>
        <v/>
      </c>
      <c r="AT11" s="160" t="str">
        <f ca="1" t="shared" si="7"/>
        <v/>
      </c>
      <c r="AU11" s="160" t="str">
        <f ca="1" t="shared" si="7"/>
        <v/>
      </c>
      <c r="AV11" s="160" t="str">
        <f ca="1" t="shared" si="7"/>
        <v/>
      </c>
      <c r="AW11" s="160" t="str">
        <f ca="1" t="shared" si="7"/>
        <v/>
      </c>
      <c r="AX11" s="160" t="str">
        <f ca="1" t="shared" si="8"/>
        <v/>
      </c>
      <c r="AY11" s="160" t="str">
        <f ca="1" t="shared" si="8"/>
        <v/>
      </c>
      <c r="AZ11" s="160" t="str">
        <f ca="1" t="shared" si="8"/>
        <v/>
      </c>
      <c r="BA11" s="160" t="str">
        <f ca="1" t="shared" si="8"/>
        <v/>
      </c>
      <c r="BB11" s="160" t="str">
        <f ca="1" t="shared" si="8"/>
        <v/>
      </c>
      <c r="BC11" s="160" t="str">
        <f ca="1" t="shared" si="8"/>
        <v/>
      </c>
      <c r="BD11" s="160" t="str">
        <f ca="1" t="shared" si="8"/>
        <v/>
      </c>
      <c r="BE11" s="160" t="str">
        <f ca="1" t="shared" si="8"/>
        <v/>
      </c>
      <c r="BF11" s="160" t="str">
        <f ca="1" t="shared" si="8"/>
        <v/>
      </c>
      <c r="BG11" s="160" t="str">
        <f ca="1" t="shared" si="8"/>
        <v/>
      </c>
      <c r="BH11" s="160" t="str">
        <f ca="1" t="shared" si="9"/>
        <v/>
      </c>
      <c r="BI11" s="160" t="str">
        <f ca="1" t="shared" si="9"/>
        <v/>
      </c>
      <c r="BJ11" s="160" t="str">
        <f ca="1" t="shared" si="9"/>
        <v/>
      </c>
      <c r="BK11" s="160" t="str">
        <f ca="1" t="shared" si="9"/>
        <v/>
      </c>
      <c r="BL11" s="160" t="str">
        <f ca="1" t="shared" si="9"/>
        <v/>
      </c>
      <c r="BM11" s="160" t="str">
        <f ca="1" t="shared" si="9"/>
        <v/>
      </c>
      <c r="BN11" s="91"/>
    </row>
    <row r="12" s="82" customFormat="1" ht="15.75" spans="1:66">
      <c r="A12" s="85"/>
      <c r="B12" s="122" t="s">
        <v>23</v>
      </c>
      <c r="C12" s="112" t="s">
        <v>20</v>
      </c>
      <c r="D12" s="113">
        <v>1</v>
      </c>
      <c r="E12" s="119">
        <v>45126</v>
      </c>
      <c r="F12" s="120" t="s">
        <v>21</v>
      </c>
      <c r="G12" s="114"/>
      <c r="H12" s="115">
        <v>3</v>
      </c>
      <c r="I12" s="158"/>
      <c r="J12" s="160">
        <f ca="1">IF(AND($C12="Goal",J$6&gt;=$E12,J$6&lt;=$E12+$H12-1),2,IF(AND($C12="Milestone",J$6&gt;=$E12,J$6&lt;=$E12+$H12-1),1,""))</f>
        <v>1</v>
      </c>
      <c r="K12" s="160">
        <f ca="1">IF(AND($C12="Goal",K$6&gt;=$E12,K$6&lt;=$E12+$H12-1),2,IF(AND($C12="Milestone",K$6&gt;=$E12,K$6&lt;=$E12+$H12-1),1,""))</f>
        <v>1</v>
      </c>
      <c r="L12" s="160">
        <f ca="1">IF(AND($C12="Goal",L$6&gt;=$E12,L$6&lt;=$E12+$H12-1),2,IF(AND($C12="Milestone",L$6&gt;=$E12,L$6&lt;=$E12+$H12-1),1,""))</f>
        <v>1</v>
      </c>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91"/>
    </row>
    <row r="13" s="82" customFormat="1" ht="31.5" spans="1:66">
      <c r="A13" s="85"/>
      <c r="B13" s="80" t="s">
        <v>24</v>
      </c>
      <c r="C13" s="112" t="s">
        <v>25</v>
      </c>
      <c r="D13" s="113">
        <v>0.7</v>
      </c>
      <c r="E13" s="119">
        <v>45126</v>
      </c>
      <c r="F13" s="123" t="s">
        <v>88</v>
      </c>
      <c r="G13" s="119" t="s">
        <v>27</v>
      </c>
      <c r="H13" s="115">
        <v>3</v>
      </c>
      <c r="I13" s="158"/>
      <c r="J13" s="159"/>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91"/>
    </row>
    <row r="14" s="82" customFormat="1" ht="15.75" spans="1:66">
      <c r="A14" s="85"/>
      <c r="B14" s="124" t="s">
        <v>28</v>
      </c>
      <c r="C14" s="117" t="s">
        <v>25</v>
      </c>
      <c r="D14" s="118">
        <v>0</v>
      </c>
      <c r="E14" s="119">
        <v>45126</v>
      </c>
      <c r="F14" s="123" t="s">
        <v>89</v>
      </c>
      <c r="G14" s="119"/>
      <c r="H14" s="121">
        <v>3</v>
      </c>
      <c r="I14" s="158"/>
      <c r="J14" s="159" t="str">
        <f ca="1" t="shared" ref="J14:AO14" si="10">IF(AND($C14="Goal",J$6&gt;=$E14,J$6&lt;=$E14+$H14-1),2,IF(AND($C14="Milestone",J$6&gt;=$E14,J$6&lt;=$E14+$H14-1),1,""))</f>
        <v/>
      </c>
      <c r="K14" s="160" t="str">
        <f ca="1" t="shared" si="10"/>
        <v/>
      </c>
      <c r="L14" s="160" t="str">
        <f ca="1" t="shared" si="10"/>
        <v/>
      </c>
      <c r="M14" s="160" t="str">
        <f ca="1" t="shared" si="10"/>
        <v/>
      </c>
      <c r="N14" s="160" t="str">
        <f ca="1" t="shared" si="10"/>
        <v/>
      </c>
      <c r="O14" s="160" t="str">
        <f ca="1" t="shared" si="10"/>
        <v/>
      </c>
      <c r="P14" s="160" t="str">
        <f ca="1" t="shared" si="10"/>
        <v/>
      </c>
      <c r="Q14" s="160" t="str">
        <f ca="1" t="shared" si="10"/>
        <v/>
      </c>
      <c r="R14" s="160" t="str">
        <f ca="1" t="shared" si="10"/>
        <v/>
      </c>
      <c r="S14" s="160" t="str">
        <f ca="1" t="shared" si="10"/>
        <v/>
      </c>
      <c r="T14" s="160" t="str">
        <f ca="1" t="shared" si="10"/>
        <v/>
      </c>
      <c r="U14" s="160" t="str">
        <f ca="1" t="shared" si="10"/>
        <v/>
      </c>
      <c r="V14" s="160" t="str">
        <f ca="1" t="shared" si="10"/>
        <v/>
      </c>
      <c r="W14" s="160" t="str">
        <f ca="1" t="shared" si="10"/>
        <v/>
      </c>
      <c r="X14" s="160" t="str">
        <f ca="1" t="shared" si="10"/>
        <v/>
      </c>
      <c r="Y14" s="160" t="str">
        <f ca="1" t="shared" si="10"/>
        <v/>
      </c>
      <c r="Z14" s="160" t="str">
        <f ca="1" t="shared" si="10"/>
        <v/>
      </c>
      <c r="AA14" s="160" t="str">
        <f ca="1" t="shared" si="10"/>
        <v/>
      </c>
      <c r="AB14" s="160" t="str">
        <f ca="1" t="shared" si="10"/>
        <v/>
      </c>
      <c r="AC14" s="160" t="str">
        <f ca="1" t="shared" si="10"/>
        <v/>
      </c>
      <c r="AD14" s="160" t="str">
        <f ca="1" t="shared" si="10"/>
        <v/>
      </c>
      <c r="AE14" s="160" t="str">
        <f ca="1" t="shared" si="10"/>
        <v/>
      </c>
      <c r="AF14" s="160" t="str">
        <f ca="1" t="shared" si="10"/>
        <v/>
      </c>
      <c r="AG14" s="160" t="str">
        <f ca="1" t="shared" si="10"/>
        <v/>
      </c>
      <c r="AH14" s="160" t="str">
        <f ca="1" t="shared" si="10"/>
        <v/>
      </c>
      <c r="AI14" s="160" t="str">
        <f ca="1" t="shared" si="10"/>
        <v/>
      </c>
      <c r="AJ14" s="160" t="str">
        <f ca="1" t="shared" si="10"/>
        <v/>
      </c>
      <c r="AK14" s="160" t="str">
        <f ca="1" t="shared" si="10"/>
        <v/>
      </c>
      <c r="AL14" s="160" t="str">
        <f ca="1" t="shared" si="10"/>
        <v/>
      </c>
      <c r="AM14" s="160" t="str">
        <f ca="1" t="shared" si="10"/>
        <v/>
      </c>
      <c r="AN14" s="160" t="str">
        <f ca="1" t="shared" si="10"/>
        <v/>
      </c>
      <c r="AO14" s="160" t="str">
        <f ca="1" t="shared" si="10"/>
        <v/>
      </c>
      <c r="AP14" s="160" t="str">
        <f ca="1" t="shared" ref="AP14:BM14" si="11">IF(AND($C14="Goal",AP$6&gt;=$E14,AP$6&lt;=$E14+$H14-1),2,IF(AND($C14="Milestone",AP$6&gt;=$E14,AP$6&lt;=$E14+$H14-1),1,""))</f>
        <v/>
      </c>
      <c r="AQ14" s="160" t="str">
        <f ca="1" t="shared" si="11"/>
        <v/>
      </c>
      <c r="AR14" s="160" t="str">
        <f ca="1" t="shared" si="11"/>
        <v/>
      </c>
      <c r="AS14" s="160" t="str">
        <f ca="1" t="shared" si="11"/>
        <v/>
      </c>
      <c r="AT14" s="160" t="str">
        <f ca="1" t="shared" si="11"/>
        <v/>
      </c>
      <c r="AU14" s="160" t="str">
        <f ca="1" t="shared" si="11"/>
        <v/>
      </c>
      <c r="AV14" s="160" t="str">
        <f ca="1" t="shared" si="11"/>
        <v/>
      </c>
      <c r="AW14" s="160" t="str">
        <f ca="1" t="shared" si="11"/>
        <v/>
      </c>
      <c r="AX14" s="160" t="str">
        <f ca="1" t="shared" si="11"/>
        <v/>
      </c>
      <c r="AY14" s="160" t="str">
        <f ca="1" t="shared" si="11"/>
        <v/>
      </c>
      <c r="AZ14" s="160" t="str">
        <f ca="1" t="shared" si="11"/>
        <v/>
      </c>
      <c r="BA14" s="160" t="str">
        <f ca="1" t="shared" si="11"/>
        <v/>
      </c>
      <c r="BB14" s="160" t="str">
        <f ca="1" t="shared" si="11"/>
        <v/>
      </c>
      <c r="BC14" s="160" t="str">
        <f ca="1" t="shared" si="11"/>
        <v/>
      </c>
      <c r="BD14" s="160" t="str">
        <f ca="1" t="shared" si="11"/>
        <v/>
      </c>
      <c r="BE14" s="160" t="str">
        <f ca="1" t="shared" si="11"/>
        <v/>
      </c>
      <c r="BF14" s="160" t="str">
        <f ca="1" t="shared" si="11"/>
        <v/>
      </c>
      <c r="BG14" s="160" t="str">
        <f ca="1" t="shared" si="11"/>
        <v/>
      </c>
      <c r="BH14" s="160" t="str">
        <f ca="1" t="shared" si="11"/>
        <v/>
      </c>
      <c r="BI14" s="160" t="str">
        <f ca="1" t="shared" si="11"/>
        <v/>
      </c>
      <c r="BJ14" s="160" t="str">
        <f ca="1" t="shared" si="11"/>
        <v/>
      </c>
      <c r="BK14" s="160" t="str">
        <f ca="1" t="shared" si="11"/>
        <v/>
      </c>
      <c r="BL14" s="160" t="str">
        <f ca="1" t="shared" si="11"/>
        <v/>
      </c>
      <c r="BM14" s="160" t="str">
        <f ca="1" t="shared" si="11"/>
        <v/>
      </c>
      <c r="BN14" s="91"/>
    </row>
    <row r="15" s="82" customFormat="1" ht="15.75" spans="1:66">
      <c r="A15" s="85"/>
      <c r="B15" s="125" t="s">
        <v>90</v>
      </c>
      <c r="C15" s="112"/>
      <c r="D15" s="113"/>
      <c r="E15" s="114"/>
      <c r="F15" s="114"/>
      <c r="G15" s="114"/>
      <c r="H15" s="115"/>
      <c r="I15" s="158"/>
      <c r="J15" s="159"/>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91"/>
    </row>
    <row r="16" s="82" customFormat="1" ht="15.75" spans="1:66">
      <c r="A16" s="85"/>
      <c r="B16" s="126" t="s">
        <v>91</v>
      </c>
      <c r="C16" s="117" t="s">
        <v>20</v>
      </c>
      <c r="D16" s="113">
        <v>1</v>
      </c>
      <c r="E16" s="114">
        <v>45126</v>
      </c>
      <c r="F16" s="114"/>
      <c r="G16" s="114"/>
      <c r="H16" s="115">
        <v>1</v>
      </c>
      <c r="I16" s="158"/>
      <c r="J16" s="160">
        <f ca="1" t="shared" ref="J16:L19" si="12">IF(AND($C16="Goal",J$6&gt;=$E16,J$6&lt;=$E16+$H16-1),2,IF(AND($C16="Milestone",J$6&gt;=$E16,J$6&lt;=$E16+$H16-1),1,""))</f>
        <v>1</v>
      </c>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91"/>
    </row>
    <row r="17" s="82" customFormat="1" ht="31.5" spans="1:66">
      <c r="A17" s="85"/>
      <c r="B17" s="126" t="s">
        <v>30</v>
      </c>
      <c r="C17" s="117" t="s">
        <v>20</v>
      </c>
      <c r="D17" s="118">
        <v>0.25</v>
      </c>
      <c r="E17" s="119">
        <v>45126</v>
      </c>
      <c r="F17" s="119" t="s">
        <v>92</v>
      </c>
      <c r="G17" s="127" t="s">
        <v>31</v>
      </c>
      <c r="H17" s="121">
        <v>3</v>
      </c>
      <c r="I17" s="158"/>
      <c r="J17" s="160">
        <f ca="1" t="shared" si="12"/>
        <v>1</v>
      </c>
      <c r="K17" s="160">
        <f ca="1" t="shared" si="12"/>
        <v>1</v>
      </c>
      <c r="L17" s="160">
        <f ca="1" t="shared" si="12"/>
        <v>1</v>
      </c>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91"/>
    </row>
    <row r="18" s="82" customFormat="1" ht="15.75" spans="1:66">
      <c r="A18" s="85"/>
      <c r="B18" s="126" t="s">
        <v>32</v>
      </c>
      <c r="C18" s="117" t="s">
        <v>20</v>
      </c>
      <c r="D18" s="118">
        <v>0.25</v>
      </c>
      <c r="E18" s="119">
        <v>45126</v>
      </c>
      <c r="F18" s="119" t="s">
        <v>92</v>
      </c>
      <c r="G18" s="127" t="s">
        <v>33</v>
      </c>
      <c r="H18" s="121">
        <v>3</v>
      </c>
      <c r="I18" s="158"/>
      <c r="J18" s="160">
        <f ca="1" t="shared" si="12"/>
        <v>1</v>
      </c>
      <c r="K18" s="160">
        <f ca="1" t="shared" si="12"/>
        <v>1</v>
      </c>
      <c r="L18" s="160">
        <f ca="1" t="shared" si="12"/>
        <v>1</v>
      </c>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91"/>
    </row>
    <row r="19" s="82" customFormat="1" ht="47.25" spans="1:66">
      <c r="A19" s="85"/>
      <c r="B19" s="126" t="s">
        <v>34</v>
      </c>
      <c r="C19" s="117" t="s">
        <v>20</v>
      </c>
      <c r="D19" s="118">
        <v>0.25</v>
      </c>
      <c r="E19" s="119">
        <v>45126</v>
      </c>
      <c r="F19" s="119" t="s">
        <v>92</v>
      </c>
      <c r="G19" s="61" t="s">
        <v>31</v>
      </c>
      <c r="H19" s="121">
        <v>3</v>
      </c>
      <c r="I19" s="158"/>
      <c r="J19" s="160">
        <f ca="1" t="shared" si="12"/>
        <v>1</v>
      </c>
      <c r="K19" s="160">
        <f ca="1" t="shared" si="12"/>
        <v>1</v>
      </c>
      <c r="L19" s="160">
        <f ca="1" t="shared" si="12"/>
        <v>1</v>
      </c>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91"/>
    </row>
    <row r="20" s="82" customFormat="1" ht="15.75" spans="1:66">
      <c r="A20" s="85"/>
      <c r="B20" s="128" t="s">
        <v>35</v>
      </c>
      <c r="C20" s="112"/>
      <c r="D20" s="113"/>
      <c r="E20" s="114"/>
      <c r="F20" s="114"/>
      <c r="G20" s="114"/>
      <c r="H20" s="115"/>
      <c r="I20" s="158"/>
      <c r="J20" s="159"/>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91"/>
    </row>
    <row r="21" s="82" customFormat="1" ht="31.5" spans="1:66">
      <c r="A21" s="83"/>
      <c r="B21" s="126" t="s">
        <v>30</v>
      </c>
      <c r="C21" s="112" t="s">
        <v>20</v>
      </c>
      <c r="D21" s="113">
        <v>1</v>
      </c>
      <c r="E21" s="114">
        <v>45131</v>
      </c>
      <c r="F21" s="114"/>
      <c r="G21" s="114"/>
      <c r="H21" s="115">
        <v>5</v>
      </c>
      <c r="I21" s="158"/>
      <c r="J21" s="159" t="str">
        <f ca="1" t="shared" ref="J21:S23" si="13">IF(AND($C21="Goal",J$6&gt;=$E21,J$6&lt;=$E21+$H21-1),2,IF(AND($C21="Milestone",J$6&gt;=$E21,J$6&lt;=$E21+$H21-1),1,""))</f>
        <v/>
      </c>
      <c r="K21" s="160" t="str">
        <f ca="1" t="shared" si="13"/>
        <v/>
      </c>
      <c r="L21" s="160" t="str">
        <f ca="1" t="shared" si="13"/>
        <v/>
      </c>
      <c r="M21" s="160" t="str">
        <f ca="1" t="shared" si="13"/>
        <v/>
      </c>
      <c r="N21" s="160" t="str">
        <f ca="1" t="shared" si="13"/>
        <v/>
      </c>
      <c r="O21" s="160">
        <f ca="1" t="shared" si="13"/>
        <v>1</v>
      </c>
      <c r="P21" s="160">
        <f ca="1" t="shared" si="13"/>
        <v>1</v>
      </c>
      <c r="Q21" s="160">
        <f ca="1" t="shared" si="13"/>
        <v>1</v>
      </c>
      <c r="R21" s="160">
        <f ca="1" t="shared" si="13"/>
        <v>1</v>
      </c>
      <c r="S21" s="160">
        <f ca="1" t="shared" si="13"/>
        <v>1</v>
      </c>
      <c r="T21" s="160" t="str">
        <f ca="1" t="shared" ref="T21:AC23" si="14">IF(AND($C21="Goal",T$6&gt;=$E21,T$6&lt;=$E21+$H21-1),2,IF(AND($C21="Milestone",T$6&gt;=$E21,T$6&lt;=$E21+$H21-1),1,""))</f>
        <v/>
      </c>
      <c r="U21" s="160" t="str">
        <f ca="1" t="shared" si="14"/>
        <v/>
      </c>
      <c r="V21" s="160" t="str">
        <f ca="1" t="shared" si="14"/>
        <v/>
      </c>
      <c r="W21" s="160" t="str">
        <f ca="1" t="shared" si="14"/>
        <v/>
      </c>
      <c r="X21" s="160" t="str">
        <f ca="1" t="shared" si="14"/>
        <v/>
      </c>
      <c r="Y21" s="160" t="str">
        <f ca="1" t="shared" si="14"/>
        <v/>
      </c>
      <c r="Z21" s="160" t="str">
        <f ca="1" t="shared" si="14"/>
        <v/>
      </c>
      <c r="AA21" s="160" t="str">
        <f ca="1" t="shared" si="14"/>
        <v/>
      </c>
      <c r="AB21" s="160" t="str">
        <f ca="1" t="shared" si="14"/>
        <v/>
      </c>
      <c r="AC21" s="160" t="str">
        <f ca="1" t="shared" si="14"/>
        <v/>
      </c>
      <c r="AD21" s="160" t="str">
        <f ca="1" t="shared" ref="AD21:AM23" si="15">IF(AND($C21="Goal",AD$6&gt;=$E21,AD$6&lt;=$E21+$H21-1),2,IF(AND($C21="Milestone",AD$6&gt;=$E21,AD$6&lt;=$E21+$H21-1),1,""))</f>
        <v/>
      </c>
      <c r="AE21" s="160" t="str">
        <f ca="1" t="shared" si="15"/>
        <v/>
      </c>
      <c r="AF21" s="160" t="str">
        <f ca="1" t="shared" si="15"/>
        <v/>
      </c>
      <c r="AG21" s="160" t="str">
        <f ca="1" t="shared" si="15"/>
        <v/>
      </c>
      <c r="AH21" s="160" t="str">
        <f ca="1" t="shared" si="15"/>
        <v/>
      </c>
      <c r="AI21" s="160" t="str">
        <f ca="1" t="shared" si="15"/>
        <v/>
      </c>
      <c r="AJ21" s="160" t="str">
        <f ca="1" t="shared" si="15"/>
        <v/>
      </c>
      <c r="AK21" s="160" t="str">
        <f ca="1" t="shared" si="15"/>
        <v/>
      </c>
      <c r="AL21" s="160" t="str">
        <f ca="1" t="shared" si="15"/>
        <v/>
      </c>
      <c r="AM21" s="160" t="str">
        <f ca="1" t="shared" si="15"/>
        <v/>
      </c>
      <c r="AN21" s="160" t="str">
        <f ca="1" t="shared" ref="AN21:AW23" si="16">IF(AND($C21="Goal",AN$6&gt;=$E21,AN$6&lt;=$E21+$H21-1),2,IF(AND($C21="Milestone",AN$6&gt;=$E21,AN$6&lt;=$E21+$H21-1),1,""))</f>
        <v/>
      </c>
      <c r="AO21" s="160" t="str">
        <f ca="1" t="shared" si="16"/>
        <v/>
      </c>
      <c r="AP21" s="160" t="str">
        <f ca="1" t="shared" si="16"/>
        <v/>
      </c>
      <c r="AQ21" s="160" t="str">
        <f ca="1" t="shared" si="16"/>
        <v/>
      </c>
      <c r="AR21" s="160" t="str">
        <f ca="1" t="shared" si="16"/>
        <v/>
      </c>
      <c r="AS21" s="160" t="str">
        <f ca="1" t="shared" si="16"/>
        <v/>
      </c>
      <c r="AT21" s="160" t="str">
        <f ca="1" t="shared" si="16"/>
        <v/>
      </c>
      <c r="AU21" s="160" t="str">
        <f ca="1" t="shared" si="16"/>
        <v/>
      </c>
      <c r="AV21" s="160" t="str">
        <f ca="1" t="shared" si="16"/>
        <v/>
      </c>
      <c r="AW21" s="160" t="str">
        <f ca="1" t="shared" si="16"/>
        <v/>
      </c>
      <c r="AX21" s="160" t="str">
        <f ca="1" t="shared" ref="AX21:BG23" si="17">IF(AND($C21="Goal",AX$6&gt;=$E21,AX$6&lt;=$E21+$H21-1),2,IF(AND($C21="Milestone",AX$6&gt;=$E21,AX$6&lt;=$E21+$H21-1),1,""))</f>
        <v/>
      </c>
      <c r="AY21" s="160" t="str">
        <f ca="1" t="shared" si="17"/>
        <v/>
      </c>
      <c r="AZ21" s="160" t="str">
        <f ca="1" t="shared" si="17"/>
        <v/>
      </c>
      <c r="BA21" s="160" t="str">
        <f ca="1" t="shared" si="17"/>
        <v/>
      </c>
      <c r="BB21" s="160" t="str">
        <f ca="1" t="shared" si="17"/>
        <v/>
      </c>
      <c r="BC21" s="160" t="str">
        <f ca="1" t="shared" si="17"/>
        <v/>
      </c>
      <c r="BD21" s="160" t="str">
        <f ca="1" t="shared" si="17"/>
        <v/>
      </c>
      <c r="BE21" s="160" t="str">
        <f ca="1" t="shared" si="17"/>
        <v/>
      </c>
      <c r="BF21" s="160" t="str">
        <f ca="1" t="shared" si="17"/>
        <v/>
      </c>
      <c r="BG21" s="160" t="str">
        <f ca="1" t="shared" si="17"/>
        <v/>
      </c>
      <c r="BH21" s="160" t="str">
        <f ca="1" t="shared" ref="BH21:BM23" si="18">IF(AND($C21="Goal",BH$6&gt;=$E21,BH$6&lt;=$E21+$H21-1),2,IF(AND($C21="Milestone",BH$6&gt;=$E21,BH$6&lt;=$E21+$H21-1),1,""))</f>
        <v/>
      </c>
      <c r="BI21" s="160" t="str">
        <f ca="1" t="shared" si="18"/>
        <v/>
      </c>
      <c r="BJ21" s="160" t="str">
        <f ca="1" t="shared" si="18"/>
        <v/>
      </c>
      <c r="BK21" s="160" t="str">
        <f ca="1" t="shared" si="18"/>
        <v/>
      </c>
      <c r="BL21" s="160" t="str">
        <f ca="1" t="shared" si="18"/>
        <v/>
      </c>
      <c r="BM21" s="160" t="str">
        <f ca="1" t="shared" si="18"/>
        <v/>
      </c>
      <c r="BN21" s="91"/>
    </row>
    <row r="22" s="82" customFormat="1" ht="15.75" spans="1:66">
      <c r="A22" s="83"/>
      <c r="B22" s="126" t="s">
        <v>32</v>
      </c>
      <c r="C22" s="112" t="s">
        <v>20</v>
      </c>
      <c r="D22" s="113">
        <v>1</v>
      </c>
      <c r="E22" s="114">
        <v>45131</v>
      </c>
      <c r="F22" s="114"/>
      <c r="G22" s="114"/>
      <c r="H22" s="115">
        <v>5</v>
      </c>
      <c r="I22" s="158"/>
      <c r="J22" s="159" t="str">
        <f ca="1" t="shared" si="13"/>
        <v/>
      </c>
      <c r="K22" s="160" t="str">
        <f ca="1" t="shared" si="13"/>
        <v/>
      </c>
      <c r="L22" s="160" t="str">
        <f ca="1" t="shared" si="13"/>
        <v/>
      </c>
      <c r="M22" s="160" t="str">
        <f ca="1" t="shared" si="13"/>
        <v/>
      </c>
      <c r="N22" s="160" t="str">
        <f ca="1" t="shared" si="13"/>
        <v/>
      </c>
      <c r="O22" s="160">
        <f ca="1" t="shared" si="13"/>
        <v>1</v>
      </c>
      <c r="P22" s="160">
        <f ca="1" t="shared" si="13"/>
        <v>1</v>
      </c>
      <c r="Q22" s="160">
        <f ca="1" t="shared" si="13"/>
        <v>1</v>
      </c>
      <c r="R22" s="160">
        <f ca="1" t="shared" si="13"/>
        <v>1</v>
      </c>
      <c r="S22" s="160">
        <f ca="1" t="shared" si="13"/>
        <v>1</v>
      </c>
      <c r="T22" s="160" t="str">
        <f ca="1" t="shared" si="14"/>
        <v/>
      </c>
      <c r="U22" s="160" t="str">
        <f ca="1" t="shared" si="14"/>
        <v/>
      </c>
      <c r="V22" s="160" t="str">
        <f ca="1" t="shared" si="14"/>
        <v/>
      </c>
      <c r="W22" s="160" t="str">
        <f ca="1" t="shared" si="14"/>
        <v/>
      </c>
      <c r="X22" s="160" t="str">
        <f ca="1" t="shared" si="14"/>
        <v/>
      </c>
      <c r="Y22" s="160" t="str">
        <f ca="1" t="shared" si="14"/>
        <v/>
      </c>
      <c r="Z22" s="160" t="str">
        <f ca="1" t="shared" si="14"/>
        <v/>
      </c>
      <c r="AA22" s="160" t="str">
        <f ca="1" t="shared" si="14"/>
        <v/>
      </c>
      <c r="AB22" s="160" t="str">
        <f ca="1" t="shared" si="14"/>
        <v/>
      </c>
      <c r="AC22" s="160" t="str">
        <f ca="1" t="shared" si="14"/>
        <v/>
      </c>
      <c r="AD22" s="160" t="str">
        <f ca="1" t="shared" si="15"/>
        <v/>
      </c>
      <c r="AE22" s="160" t="str">
        <f ca="1" t="shared" si="15"/>
        <v/>
      </c>
      <c r="AF22" s="160" t="str">
        <f ca="1" t="shared" si="15"/>
        <v/>
      </c>
      <c r="AG22" s="160" t="str">
        <f ca="1" t="shared" si="15"/>
        <v/>
      </c>
      <c r="AH22" s="160" t="str">
        <f ca="1" t="shared" si="15"/>
        <v/>
      </c>
      <c r="AI22" s="160" t="str">
        <f ca="1" t="shared" si="15"/>
        <v/>
      </c>
      <c r="AJ22" s="160" t="str">
        <f ca="1" t="shared" si="15"/>
        <v/>
      </c>
      <c r="AK22" s="160" t="str">
        <f ca="1" t="shared" si="15"/>
        <v/>
      </c>
      <c r="AL22" s="160" t="str">
        <f ca="1" t="shared" si="15"/>
        <v/>
      </c>
      <c r="AM22" s="160" t="str">
        <f ca="1" t="shared" si="15"/>
        <v/>
      </c>
      <c r="AN22" s="160" t="str">
        <f ca="1" t="shared" si="16"/>
        <v/>
      </c>
      <c r="AO22" s="160" t="str">
        <f ca="1" t="shared" si="16"/>
        <v/>
      </c>
      <c r="AP22" s="160" t="str">
        <f ca="1" t="shared" si="16"/>
        <v/>
      </c>
      <c r="AQ22" s="160" t="str">
        <f ca="1" t="shared" si="16"/>
        <v/>
      </c>
      <c r="AR22" s="160" t="str">
        <f ca="1" t="shared" si="16"/>
        <v/>
      </c>
      <c r="AS22" s="160" t="str">
        <f ca="1" t="shared" si="16"/>
        <v/>
      </c>
      <c r="AT22" s="160" t="str">
        <f ca="1" t="shared" si="16"/>
        <v/>
      </c>
      <c r="AU22" s="160" t="str">
        <f ca="1" t="shared" si="16"/>
        <v/>
      </c>
      <c r="AV22" s="160" t="str">
        <f ca="1" t="shared" si="16"/>
        <v/>
      </c>
      <c r="AW22" s="160" t="str">
        <f ca="1" t="shared" si="16"/>
        <v/>
      </c>
      <c r="AX22" s="160" t="str">
        <f ca="1" t="shared" si="17"/>
        <v/>
      </c>
      <c r="AY22" s="160" t="str">
        <f ca="1" t="shared" si="17"/>
        <v/>
      </c>
      <c r="AZ22" s="160" t="str">
        <f ca="1" t="shared" si="17"/>
        <v/>
      </c>
      <c r="BA22" s="160" t="str">
        <f ca="1" t="shared" si="17"/>
        <v/>
      </c>
      <c r="BB22" s="160" t="str">
        <f ca="1" t="shared" si="17"/>
        <v/>
      </c>
      <c r="BC22" s="160" t="str">
        <f ca="1" t="shared" si="17"/>
        <v/>
      </c>
      <c r="BD22" s="160" t="str">
        <f ca="1" t="shared" si="17"/>
        <v/>
      </c>
      <c r="BE22" s="160" t="str">
        <f ca="1" t="shared" si="17"/>
        <v/>
      </c>
      <c r="BF22" s="160" t="str">
        <f ca="1" t="shared" si="17"/>
        <v/>
      </c>
      <c r="BG22" s="160" t="str">
        <f ca="1" t="shared" si="17"/>
        <v/>
      </c>
      <c r="BH22" s="160" t="str">
        <f ca="1" t="shared" si="18"/>
        <v/>
      </c>
      <c r="BI22" s="160" t="str">
        <f ca="1" t="shared" si="18"/>
        <v/>
      </c>
      <c r="BJ22" s="160" t="str">
        <f ca="1" t="shared" si="18"/>
        <v/>
      </c>
      <c r="BK22" s="160" t="str">
        <f ca="1" t="shared" si="18"/>
        <v/>
      </c>
      <c r="BL22" s="160" t="str">
        <f ca="1" t="shared" si="18"/>
        <v/>
      </c>
      <c r="BM22" s="160" t="str">
        <f ca="1" t="shared" si="18"/>
        <v/>
      </c>
      <c r="BN22" s="91"/>
    </row>
    <row r="23" s="82" customFormat="1" ht="47.25" spans="1:66">
      <c r="A23" s="83"/>
      <c r="B23" s="126" t="s">
        <v>34</v>
      </c>
      <c r="C23" s="112" t="s">
        <v>20</v>
      </c>
      <c r="D23" s="113">
        <v>1</v>
      </c>
      <c r="E23" s="114">
        <v>45131</v>
      </c>
      <c r="F23" s="114"/>
      <c r="G23" s="114"/>
      <c r="H23" s="115">
        <v>5</v>
      </c>
      <c r="I23" s="158"/>
      <c r="J23" s="159" t="str">
        <f ca="1" t="shared" si="13"/>
        <v/>
      </c>
      <c r="K23" s="160" t="str">
        <f ca="1" t="shared" si="13"/>
        <v/>
      </c>
      <c r="L23" s="160" t="str">
        <f ca="1" t="shared" si="13"/>
        <v/>
      </c>
      <c r="M23" s="160" t="str">
        <f ca="1" t="shared" si="13"/>
        <v/>
      </c>
      <c r="N23" s="160" t="str">
        <f ca="1" t="shared" si="13"/>
        <v/>
      </c>
      <c r="O23" s="160">
        <f ca="1" t="shared" si="13"/>
        <v>1</v>
      </c>
      <c r="P23" s="160">
        <f ca="1" t="shared" si="13"/>
        <v>1</v>
      </c>
      <c r="Q23" s="160">
        <f ca="1" t="shared" si="13"/>
        <v>1</v>
      </c>
      <c r="R23" s="160">
        <f ca="1" t="shared" si="13"/>
        <v>1</v>
      </c>
      <c r="S23" s="160">
        <f ca="1" t="shared" si="13"/>
        <v>1</v>
      </c>
      <c r="T23" s="160" t="str">
        <f ca="1" t="shared" si="14"/>
        <v/>
      </c>
      <c r="U23" s="160" t="str">
        <f ca="1" t="shared" si="14"/>
        <v/>
      </c>
      <c r="V23" s="160" t="str">
        <f ca="1" t="shared" si="14"/>
        <v/>
      </c>
      <c r="W23" s="160" t="str">
        <f ca="1" t="shared" si="14"/>
        <v/>
      </c>
      <c r="X23" s="160" t="str">
        <f ca="1" t="shared" si="14"/>
        <v/>
      </c>
      <c r="Y23" s="160" t="str">
        <f ca="1" t="shared" si="14"/>
        <v/>
      </c>
      <c r="Z23" s="160" t="str">
        <f ca="1" t="shared" si="14"/>
        <v/>
      </c>
      <c r="AA23" s="160" t="str">
        <f ca="1" t="shared" si="14"/>
        <v/>
      </c>
      <c r="AB23" s="160" t="str">
        <f ca="1" t="shared" si="14"/>
        <v/>
      </c>
      <c r="AC23" s="160" t="str">
        <f ca="1" t="shared" si="14"/>
        <v/>
      </c>
      <c r="AD23" s="160" t="str">
        <f ca="1" t="shared" si="15"/>
        <v/>
      </c>
      <c r="AE23" s="160" t="str">
        <f ca="1" t="shared" si="15"/>
        <v/>
      </c>
      <c r="AF23" s="160" t="str">
        <f ca="1" t="shared" si="15"/>
        <v/>
      </c>
      <c r="AG23" s="160" t="str">
        <f ca="1" t="shared" si="15"/>
        <v/>
      </c>
      <c r="AH23" s="160" t="str">
        <f ca="1" t="shared" si="15"/>
        <v/>
      </c>
      <c r="AI23" s="160" t="str">
        <f ca="1" t="shared" si="15"/>
        <v/>
      </c>
      <c r="AJ23" s="160" t="str">
        <f ca="1" t="shared" si="15"/>
        <v/>
      </c>
      <c r="AK23" s="160" t="str">
        <f ca="1" t="shared" si="15"/>
        <v/>
      </c>
      <c r="AL23" s="160" t="str">
        <f ca="1" t="shared" si="15"/>
        <v/>
      </c>
      <c r="AM23" s="160" t="str">
        <f ca="1" t="shared" si="15"/>
        <v/>
      </c>
      <c r="AN23" s="160" t="str">
        <f ca="1" t="shared" si="16"/>
        <v/>
      </c>
      <c r="AO23" s="160" t="str">
        <f ca="1" t="shared" si="16"/>
        <v/>
      </c>
      <c r="AP23" s="160" t="str">
        <f ca="1" t="shared" si="16"/>
        <v/>
      </c>
      <c r="AQ23" s="160" t="str">
        <f ca="1" t="shared" si="16"/>
        <v/>
      </c>
      <c r="AR23" s="160" t="str">
        <f ca="1" t="shared" si="16"/>
        <v/>
      </c>
      <c r="AS23" s="160" t="str">
        <f ca="1" t="shared" si="16"/>
        <v/>
      </c>
      <c r="AT23" s="160" t="str">
        <f ca="1" t="shared" si="16"/>
        <v/>
      </c>
      <c r="AU23" s="160" t="str">
        <f ca="1" t="shared" si="16"/>
        <v/>
      </c>
      <c r="AV23" s="160" t="str">
        <f ca="1" t="shared" si="16"/>
        <v/>
      </c>
      <c r="AW23" s="160" t="str">
        <f ca="1" t="shared" si="16"/>
        <v/>
      </c>
      <c r="AX23" s="160" t="str">
        <f ca="1" t="shared" si="17"/>
        <v/>
      </c>
      <c r="AY23" s="160" t="str">
        <f ca="1" t="shared" si="17"/>
        <v/>
      </c>
      <c r="AZ23" s="160" t="str">
        <f ca="1" t="shared" si="17"/>
        <v/>
      </c>
      <c r="BA23" s="160" t="str">
        <f ca="1" t="shared" si="17"/>
        <v/>
      </c>
      <c r="BB23" s="160" t="str">
        <f ca="1" t="shared" si="17"/>
        <v/>
      </c>
      <c r="BC23" s="160" t="str">
        <f ca="1" t="shared" si="17"/>
        <v/>
      </c>
      <c r="BD23" s="160" t="str">
        <f ca="1" t="shared" si="17"/>
        <v/>
      </c>
      <c r="BE23" s="160" t="str">
        <f ca="1" t="shared" si="17"/>
        <v/>
      </c>
      <c r="BF23" s="160" t="str">
        <f ca="1" t="shared" si="17"/>
        <v/>
      </c>
      <c r="BG23" s="160" t="str">
        <f ca="1" t="shared" si="17"/>
        <v/>
      </c>
      <c r="BH23" s="160" t="str">
        <f ca="1" t="shared" si="18"/>
        <v/>
      </c>
      <c r="BI23" s="160" t="str">
        <f ca="1" t="shared" si="18"/>
        <v/>
      </c>
      <c r="BJ23" s="160" t="str">
        <f ca="1" t="shared" si="18"/>
        <v/>
      </c>
      <c r="BK23" s="160" t="str">
        <f ca="1" t="shared" si="18"/>
        <v/>
      </c>
      <c r="BL23" s="160" t="str">
        <f ca="1" t="shared" si="18"/>
        <v/>
      </c>
      <c r="BM23" s="160" t="str">
        <f ca="1" t="shared" si="18"/>
        <v/>
      </c>
      <c r="BN23" s="91"/>
    </row>
    <row r="24" s="82" customFormat="1" ht="31.5" spans="1:66">
      <c r="A24" s="83"/>
      <c r="B24" s="80" t="s">
        <v>24</v>
      </c>
      <c r="C24" s="112" t="s">
        <v>38</v>
      </c>
      <c r="D24" s="113">
        <v>0.7</v>
      </c>
      <c r="E24" s="114">
        <v>45131</v>
      </c>
      <c r="F24" s="114"/>
      <c r="G24" s="114"/>
      <c r="H24" s="115">
        <v>4</v>
      </c>
      <c r="I24" s="158"/>
      <c r="J24" s="159"/>
      <c r="K24" s="160"/>
      <c r="L24" s="160"/>
      <c r="M24" s="160"/>
      <c r="N24" s="160"/>
      <c r="O24" s="160"/>
      <c r="P24" s="160"/>
      <c r="Q24" s="160"/>
      <c r="R24" s="160">
        <f ca="1" t="shared" ref="R24:T73" si="19">IF(AND($C24="Goal",R$6&gt;=$E24,R$6&lt;=$E24+$H24-1),2,IF(AND($C24="Milestone",R$6&gt;=$E24,R$6&lt;=$E24+$H24-1),1,""))</f>
        <v>2</v>
      </c>
      <c r="S24" s="160" t="str">
        <f ca="1" t="shared" si="19"/>
        <v/>
      </c>
      <c r="T24" s="160" t="str">
        <f ca="1" t="shared" si="19"/>
        <v/>
      </c>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91"/>
    </row>
    <row r="25" s="82" customFormat="1" ht="15.75" spans="1:66">
      <c r="A25" s="83"/>
      <c r="B25" s="124" t="s">
        <v>28</v>
      </c>
      <c r="C25" s="112" t="s">
        <v>38</v>
      </c>
      <c r="D25" s="113">
        <v>0.5</v>
      </c>
      <c r="E25" s="114">
        <v>45131</v>
      </c>
      <c r="F25" s="114"/>
      <c r="G25" s="114"/>
      <c r="H25" s="115"/>
      <c r="I25" s="158"/>
      <c r="J25" s="159"/>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91"/>
    </row>
    <row r="26" s="82" customFormat="1" ht="15.75" spans="1:66">
      <c r="A26" s="83"/>
      <c r="B26" s="125" t="s">
        <v>48</v>
      </c>
      <c r="C26" s="112"/>
      <c r="D26" s="113"/>
      <c r="E26" s="114"/>
      <c r="F26" s="114"/>
      <c r="G26" s="114"/>
      <c r="H26" s="115"/>
      <c r="I26" s="158"/>
      <c r="J26" s="159"/>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91"/>
    </row>
    <row r="27" s="82" customFormat="1" ht="47.25" spans="1:66">
      <c r="A27" s="83"/>
      <c r="B27" s="80" t="s">
        <v>93</v>
      </c>
      <c r="C27" s="112" t="s">
        <v>20</v>
      </c>
      <c r="D27" s="113">
        <v>1</v>
      </c>
      <c r="E27" s="114">
        <v>45131</v>
      </c>
      <c r="F27" s="114"/>
      <c r="G27" s="114"/>
      <c r="H27" s="115">
        <v>5</v>
      </c>
      <c r="I27" s="158"/>
      <c r="J27" s="159"/>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91"/>
    </row>
    <row r="28" s="82" customFormat="1" ht="15.75" spans="1:66">
      <c r="A28" s="83"/>
      <c r="B28" s="129" t="s">
        <v>94</v>
      </c>
      <c r="C28" s="112"/>
      <c r="D28" s="113"/>
      <c r="E28" s="114"/>
      <c r="F28" s="114"/>
      <c r="G28" s="114"/>
      <c r="H28" s="115"/>
      <c r="I28" s="158"/>
      <c r="J28" s="159"/>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91"/>
    </row>
    <row r="29" s="82" customFormat="1" ht="31.5" spans="1:66">
      <c r="A29" s="83"/>
      <c r="B29" s="80" t="s">
        <v>24</v>
      </c>
      <c r="C29" s="112" t="s">
        <v>38</v>
      </c>
      <c r="D29" s="113">
        <v>0.9</v>
      </c>
      <c r="E29" s="114"/>
      <c r="F29" s="114"/>
      <c r="G29" s="114"/>
      <c r="H29" s="115"/>
      <c r="I29" s="158"/>
      <c r="J29" s="159"/>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91"/>
    </row>
    <row r="30" s="82" customFormat="1" ht="22.8" customHeight="1" spans="1:66">
      <c r="A30" s="83"/>
      <c r="B30" s="124" t="s">
        <v>28</v>
      </c>
      <c r="C30" s="112" t="s">
        <v>38</v>
      </c>
      <c r="D30" s="113">
        <v>0.9</v>
      </c>
      <c r="E30" s="114"/>
      <c r="F30" s="114"/>
      <c r="G30" s="114"/>
      <c r="H30" s="115"/>
      <c r="I30" s="158"/>
      <c r="J30" s="159"/>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91"/>
    </row>
    <row r="31" s="82" customFormat="1" ht="15.75" spans="1:66">
      <c r="A31" s="83"/>
      <c r="B31" s="80" t="s">
        <v>95</v>
      </c>
      <c r="C31" s="112" t="s">
        <v>20</v>
      </c>
      <c r="D31" s="113">
        <v>1</v>
      </c>
      <c r="E31" s="114"/>
      <c r="F31" s="114"/>
      <c r="G31" s="114"/>
      <c r="H31" s="115"/>
      <c r="I31" s="158"/>
      <c r="J31" s="159"/>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91"/>
    </row>
    <row r="32" s="82" customFormat="1" ht="31.5" spans="1:66">
      <c r="A32" s="83"/>
      <c r="B32" s="80" t="s">
        <v>96</v>
      </c>
      <c r="C32" s="112" t="s">
        <v>20</v>
      </c>
      <c r="D32" s="113">
        <v>1</v>
      </c>
      <c r="E32" s="114"/>
      <c r="F32" s="114"/>
      <c r="G32" s="114"/>
      <c r="H32" s="115"/>
      <c r="I32" s="158"/>
      <c r="J32" s="159"/>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91"/>
    </row>
    <row r="33" s="82" customFormat="1" ht="31.5" spans="1:66">
      <c r="A33" s="83"/>
      <c r="B33" s="80" t="s">
        <v>97</v>
      </c>
      <c r="C33" s="112" t="s">
        <v>20</v>
      </c>
      <c r="D33" s="113">
        <v>1</v>
      </c>
      <c r="E33" s="114"/>
      <c r="F33" s="114"/>
      <c r="G33" s="114"/>
      <c r="H33" s="115"/>
      <c r="I33" s="158"/>
      <c r="J33" s="159"/>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91"/>
    </row>
    <row r="34" s="82" customFormat="1" ht="15.75" spans="1:66">
      <c r="A34" s="83"/>
      <c r="B34" s="125" t="s">
        <v>48</v>
      </c>
      <c r="C34" s="112"/>
      <c r="D34" s="113"/>
      <c r="E34" s="114"/>
      <c r="F34" s="114"/>
      <c r="G34" s="114"/>
      <c r="H34" s="115"/>
      <c r="I34" s="158"/>
      <c r="J34" s="159"/>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91"/>
    </row>
    <row r="35" s="82" customFormat="1" ht="15" spans="1:66">
      <c r="A35" s="83"/>
      <c r="B35" s="130" t="s">
        <v>49</v>
      </c>
      <c r="C35" s="112" t="s">
        <v>20</v>
      </c>
      <c r="D35" s="113">
        <v>1</v>
      </c>
      <c r="E35" s="114"/>
      <c r="F35" s="114"/>
      <c r="G35" s="114"/>
      <c r="H35" s="115"/>
      <c r="I35" s="158"/>
      <c r="J35" s="159"/>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91"/>
    </row>
    <row r="36" s="82" customFormat="1" spans="1:66">
      <c r="A36" s="83"/>
      <c r="B36" s="130" t="s">
        <v>50</v>
      </c>
      <c r="C36" s="112" t="s">
        <v>20</v>
      </c>
      <c r="D36" s="113">
        <v>1</v>
      </c>
      <c r="E36" s="114"/>
      <c r="F36" s="114"/>
      <c r="G36" s="114"/>
      <c r="H36" s="115"/>
      <c r="I36" s="158"/>
      <c r="J36" s="159"/>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91"/>
    </row>
    <row r="37" s="82" customFormat="1" ht="15.75" spans="1:66">
      <c r="A37" s="83"/>
      <c r="B37" s="129" t="s">
        <v>98</v>
      </c>
      <c r="C37" s="112"/>
      <c r="D37" s="113"/>
      <c r="E37" s="114"/>
      <c r="F37" s="114"/>
      <c r="G37" s="114"/>
      <c r="H37" s="115"/>
      <c r="I37" s="158"/>
      <c r="J37" s="159"/>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91"/>
    </row>
    <row r="38" s="82" customFormat="1" ht="31.5" spans="1:66">
      <c r="A38" s="83"/>
      <c r="B38" s="80" t="s">
        <v>24</v>
      </c>
      <c r="C38" s="112" t="s">
        <v>38</v>
      </c>
      <c r="D38" s="113">
        <v>0.95</v>
      </c>
      <c r="E38" s="114"/>
      <c r="F38" s="114" t="s">
        <v>99</v>
      </c>
      <c r="G38" s="114"/>
      <c r="H38" s="115"/>
      <c r="I38" s="158"/>
      <c r="J38" s="159"/>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91"/>
    </row>
    <row r="39" s="82" customFormat="1" ht="15.75" spans="1:66">
      <c r="A39" s="83"/>
      <c r="B39" s="124" t="s">
        <v>28</v>
      </c>
      <c r="C39" s="112" t="s">
        <v>20</v>
      </c>
      <c r="D39" s="113">
        <v>1</v>
      </c>
      <c r="E39" s="114"/>
      <c r="F39" s="114"/>
      <c r="G39" s="114"/>
      <c r="H39" s="115"/>
      <c r="I39" s="158"/>
      <c r="J39" s="159"/>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91"/>
    </row>
    <row r="40" s="82" customFormat="1" ht="15" spans="1:66">
      <c r="A40" s="83"/>
      <c r="B40" s="130" t="s">
        <v>51</v>
      </c>
      <c r="C40" s="112" t="s">
        <v>20</v>
      </c>
      <c r="D40" s="113">
        <v>1</v>
      </c>
      <c r="E40" s="114"/>
      <c r="F40" s="114"/>
      <c r="G40" s="114"/>
      <c r="H40" s="115"/>
      <c r="I40" s="158"/>
      <c r="J40" s="159"/>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91"/>
    </row>
    <row r="41" s="82" customFormat="1" ht="15" spans="1:66">
      <c r="A41" s="83"/>
      <c r="B41" s="130" t="s">
        <v>100</v>
      </c>
      <c r="C41" s="112" t="s">
        <v>38</v>
      </c>
      <c r="D41" s="113">
        <v>0.1</v>
      </c>
      <c r="E41" s="114"/>
      <c r="F41" s="114" t="s">
        <v>101</v>
      </c>
      <c r="G41" s="114"/>
      <c r="H41" s="115"/>
      <c r="I41" s="158"/>
      <c r="J41" s="159"/>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91"/>
    </row>
    <row r="42" s="82" customFormat="1" ht="15" spans="1:66">
      <c r="A42" s="83"/>
      <c r="B42" s="130" t="s">
        <v>44</v>
      </c>
      <c r="C42" s="112" t="s">
        <v>38</v>
      </c>
      <c r="D42" s="113">
        <v>0.5</v>
      </c>
      <c r="E42" s="114"/>
      <c r="F42" s="114" t="s">
        <v>102</v>
      </c>
      <c r="G42" s="114"/>
      <c r="H42" s="115"/>
      <c r="I42" s="158"/>
      <c r="J42" s="159"/>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91"/>
    </row>
    <row r="43" s="82" customFormat="1" ht="15" spans="1:66">
      <c r="A43" s="83"/>
      <c r="B43" s="130"/>
      <c r="C43" s="112"/>
      <c r="D43" s="113"/>
      <c r="E43" s="114"/>
      <c r="F43" s="114"/>
      <c r="G43" s="114"/>
      <c r="H43" s="115"/>
      <c r="I43" s="158"/>
      <c r="J43" s="159"/>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91"/>
    </row>
    <row r="44" s="82" customFormat="1" ht="21" spans="1:66">
      <c r="A44" s="83"/>
      <c r="B44" s="131" t="s">
        <v>103</v>
      </c>
      <c r="C44" s="132"/>
      <c r="D44" s="133"/>
      <c r="E44" s="134"/>
      <c r="F44" s="134"/>
      <c r="G44" s="134"/>
      <c r="H44" s="135"/>
      <c r="I44" s="158"/>
      <c r="J44" s="159"/>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91"/>
    </row>
    <row r="45" s="82" customFormat="1" ht="63" spans="1:66">
      <c r="A45" s="83"/>
      <c r="B45" s="11" t="s">
        <v>24</v>
      </c>
      <c r="C45" s="132" t="s">
        <v>20</v>
      </c>
      <c r="D45" s="133">
        <v>1</v>
      </c>
      <c r="E45" s="134"/>
      <c r="F45" s="134"/>
      <c r="G45" s="134"/>
      <c r="H45" s="135"/>
      <c r="I45" s="158"/>
      <c r="J45" s="159"/>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91"/>
    </row>
    <row r="46" s="82" customFormat="1" ht="21" spans="1:66">
      <c r="A46" s="83"/>
      <c r="B46" s="11" t="s">
        <v>100</v>
      </c>
      <c r="C46" s="132" t="s">
        <v>38</v>
      </c>
      <c r="D46" s="133">
        <v>0.9</v>
      </c>
      <c r="E46" s="134"/>
      <c r="F46" s="134"/>
      <c r="G46" s="134"/>
      <c r="H46" s="135"/>
      <c r="I46" s="158"/>
      <c r="J46" s="159"/>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91"/>
    </row>
    <row r="47" s="82" customFormat="1" ht="42" spans="1:66">
      <c r="A47" s="83"/>
      <c r="B47" s="11" t="s">
        <v>44</v>
      </c>
      <c r="C47" s="132" t="s">
        <v>38</v>
      </c>
      <c r="D47" s="133">
        <v>0.9</v>
      </c>
      <c r="E47" s="134"/>
      <c r="F47" s="134"/>
      <c r="G47" s="134"/>
      <c r="H47" s="135"/>
      <c r="I47" s="158"/>
      <c r="J47" s="159"/>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91"/>
    </row>
    <row r="48" s="82" customFormat="1" ht="84" spans="1:66">
      <c r="A48" s="83"/>
      <c r="B48" s="11" t="s">
        <v>39</v>
      </c>
      <c r="C48" s="132" t="s">
        <v>20</v>
      </c>
      <c r="D48" s="133">
        <v>1</v>
      </c>
      <c r="E48" s="134"/>
      <c r="F48" s="134"/>
      <c r="G48" s="134"/>
      <c r="H48" s="135"/>
      <c r="I48" s="158"/>
      <c r="J48" s="159"/>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91"/>
    </row>
    <row r="49" s="82" customFormat="1" ht="21" spans="1:66">
      <c r="A49" s="83"/>
      <c r="B49" s="14" t="s">
        <v>48</v>
      </c>
      <c r="C49" s="132"/>
      <c r="D49" s="133"/>
      <c r="E49" s="134"/>
      <c r="F49" s="134"/>
      <c r="G49" s="134"/>
      <c r="H49" s="135"/>
      <c r="I49" s="158"/>
      <c r="J49" s="159"/>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91"/>
    </row>
    <row r="50" s="82" customFormat="1" ht="42" spans="1:66">
      <c r="A50" s="83"/>
      <c r="B50" s="11" t="s">
        <v>62</v>
      </c>
      <c r="C50" s="132" t="s">
        <v>20</v>
      </c>
      <c r="D50" s="133">
        <v>1</v>
      </c>
      <c r="E50" s="134"/>
      <c r="F50" s="136" t="s">
        <v>63</v>
      </c>
      <c r="G50" s="134"/>
      <c r="H50" s="135"/>
      <c r="I50" s="158"/>
      <c r="J50" s="159"/>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91"/>
    </row>
    <row r="51" s="82" customFormat="1" ht="17.25" spans="1:66">
      <c r="A51" s="83"/>
      <c r="B51" s="137"/>
      <c r="C51" s="112"/>
      <c r="D51" s="113"/>
      <c r="E51" s="114"/>
      <c r="F51" s="114"/>
      <c r="G51" s="114"/>
      <c r="H51" s="115"/>
      <c r="I51" s="158"/>
      <c r="J51" s="159"/>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91"/>
    </row>
    <row r="52" s="82" customFormat="1" ht="21" spans="1:66">
      <c r="A52" s="83"/>
      <c r="B52" s="138" t="s">
        <v>65</v>
      </c>
      <c r="C52" s="132"/>
      <c r="D52" s="133"/>
      <c r="E52" s="134"/>
      <c r="F52" s="134"/>
      <c r="G52" s="134"/>
      <c r="H52" s="135"/>
      <c r="I52" s="158"/>
      <c r="J52" s="159"/>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91"/>
    </row>
    <row r="53" s="82" customFormat="1" ht="21" spans="1:66">
      <c r="A53" s="83"/>
      <c r="B53" s="11" t="s">
        <v>100</v>
      </c>
      <c r="C53" s="132" t="s">
        <v>20</v>
      </c>
      <c r="D53" s="133">
        <v>1</v>
      </c>
      <c r="E53" s="134"/>
      <c r="F53" s="139" t="s">
        <v>21</v>
      </c>
      <c r="G53" s="134"/>
      <c r="H53" s="135"/>
      <c r="I53" s="158"/>
      <c r="J53" s="159"/>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91"/>
    </row>
    <row r="54" s="82" customFormat="1" ht="42" spans="1:66">
      <c r="A54" s="83"/>
      <c r="B54" s="11" t="s">
        <v>44</v>
      </c>
      <c r="C54" s="132" t="s">
        <v>20</v>
      </c>
      <c r="D54" s="133">
        <v>1</v>
      </c>
      <c r="E54" s="134"/>
      <c r="F54" s="139" t="s">
        <v>21</v>
      </c>
      <c r="G54" s="134"/>
      <c r="H54" s="135"/>
      <c r="I54" s="158"/>
      <c r="J54" s="159"/>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91"/>
    </row>
    <row r="55" s="82" customFormat="1" ht="63" spans="1:66">
      <c r="A55" s="83"/>
      <c r="B55" s="11" t="s">
        <v>66</v>
      </c>
      <c r="C55" s="132" t="s">
        <v>38</v>
      </c>
      <c r="D55" s="133">
        <v>0</v>
      </c>
      <c r="E55" s="134"/>
      <c r="F55" s="140" t="s">
        <v>104</v>
      </c>
      <c r="G55" s="134"/>
      <c r="H55" s="135"/>
      <c r="I55" s="158"/>
      <c r="J55" s="159"/>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91"/>
    </row>
    <row r="56" s="82" customFormat="1" ht="21" spans="1:66">
      <c r="A56" s="83"/>
      <c r="B56" s="11" t="s">
        <v>69</v>
      </c>
      <c r="C56" s="132" t="s">
        <v>20</v>
      </c>
      <c r="D56" s="133">
        <v>1</v>
      </c>
      <c r="E56" s="134"/>
      <c r="F56" s="139" t="s">
        <v>21</v>
      </c>
      <c r="G56" s="134"/>
      <c r="H56" s="135"/>
      <c r="I56" s="158"/>
      <c r="J56" s="159"/>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91"/>
    </row>
    <row r="57" s="82" customFormat="1" ht="21" spans="1:66">
      <c r="A57" s="83"/>
      <c r="B57" s="11" t="s">
        <v>64</v>
      </c>
      <c r="C57" s="132" t="s">
        <v>20</v>
      </c>
      <c r="D57" s="133">
        <v>1</v>
      </c>
      <c r="E57" s="134"/>
      <c r="F57" s="139" t="s">
        <v>21</v>
      </c>
      <c r="G57" s="134"/>
      <c r="H57" s="135"/>
      <c r="I57" s="158"/>
      <c r="J57" s="159"/>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91"/>
    </row>
    <row r="58" s="82" customFormat="1" ht="42" spans="1:66">
      <c r="A58" s="83"/>
      <c r="B58" s="11" t="s">
        <v>105</v>
      </c>
      <c r="C58" s="132" t="s">
        <v>38</v>
      </c>
      <c r="D58" s="133">
        <v>0.9</v>
      </c>
      <c r="E58" s="134"/>
      <c r="F58" s="141" t="s">
        <v>26</v>
      </c>
      <c r="G58" s="134"/>
      <c r="H58" s="135"/>
      <c r="I58" s="158"/>
      <c r="J58" s="159"/>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91"/>
    </row>
    <row r="59" s="82" customFormat="1" ht="21" spans="1:66">
      <c r="A59" s="83"/>
      <c r="B59" s="14" t="s">
        <v>48</v>
      </c>
      <c r="C59" s="132"/>
      <c r="D59" s="133"/>
      <c r="E59" s="134"/>
      <c r="F59" s="142"/>
      <c r="G59" s="134"/>
      <c r="H59" s="135"/>
      <c r="I59" s="158"/>
      <c r="J59" s="159"/>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91"/>
    </row>
    <row r="60" s="82" customFormat="1" ht="21" spans="1:66">
      <c r="A60" s="83"/>
      <c r="B60" s="11" t="s">
        <v>73</v>
      </c>
      <c r="C60" s="132" t="s">
        <v>20</v>
      </c>
      <c r="D60" s="133">
        <v>1</v>
      </c>
      <c r="E60" s="134"/>
      <c r="F60" s="143" t="s">
        <v>21</v>
      </c>
      <c r="G60" s="134"/>
      <c r="H60" s="135"/>
      <c r="I60" s="158"/>
      <c r="J60" s="159"/>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91"/>
    </row>
    <row r="61" s="82" customFormat="1" ht="42" spans="1:66">
      <c r="A61" s="83"/>
      <c r="B61" s="11" t="s">
        <v>74</v>
      </c>
      <c r="C61" s="132" t="s">
        <v>20</v>
      </c>
      <c r="D61" s="133">
        <v>1</v>
      </c>
      <c r="E61" s="134"/>
      <c r="F61" s="143" t="s">
        <v>21</v>
      </c>
      <c r="G61" s="134"/>
      <c r="H61" s="135"/>
      <c r="I61" s="158"/>
      <c r="J61" s="159"/>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91"/>
    </row>
    <row r="62" s="82" customFormat="1" ht="46.8" customHeight="1" spans="1:66">
      <c r="A62" s="83"/>
      <c r="B62" s="11" t="s">
        <v>68</v>
      </c>
      <c r="C62" s="132" t="s">
        <v>38</v>
      </c>
      <c r="D62" s="133">
        <v>0.3</v>
      </c>
      <c r="E62" s="134"/>
      <c r="F62" s="141" t="s">
        <v>26</v>
      </c>
      <c r="G62" s="134"/>
      <c r="H62" s="135"/>
      <c r="I62" s="158"/>
      <c r="J62" s="159"/>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c r="BM62" s="160"/>
      <c r="BN62" s="91"/>
    </row>
    <row r="63" s="82" customFormat="1" ht="21" spans="1:66">
      <c r="A63" s="83"/>
      <c r="B63" s="138" t="s">
        <v>76</v>
      </c>
      <c r="C63" s="132"/>
      <c r="D63" s="133"/>
      <c r="E63" s="134"/>
      <c r="F63" s="134"/>
      <c r="G63" s="134"/>
      <c r="H63" s="135"/>
      <c r="I63" s="158"/>
      <c r="J63" s="159"/>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91"/>
    </row>
    <row r="64" s="82" customFormat="1" ht="21" spans="1:66">
      <c r="A64" s="83"/>
      <c r="B64" s="11" t="s">
        <v>68</v>
      </c>
      <c r="C64" s="132" t="s">
        <v>38</v>
      </c>
      <c r="D64" s="133">
        <v>0.3</v>
      </c>
      <c r="E64" s="134"/>
      <c r="F64" s="141" t="s">
        <v>26</v>
      </c>
      <c r="G64" s="134"/>
      <c r="H64" s="135"/>
      <c r="I64" s="158"/>
      <c r="J64" s="159"/>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91"/>
    </row>
    <row r="65" s="82" customFormat="1" ht="42" spans="1:66">
      <c r="A65" s="83"/>
      <c r="B65" s="11" t="s">
        <v>70</v>
      </c>
      <c r="C65" s="132" t="s">
        <v>38</v>
      </c>
      <c r="D65" s="133">
        <v>0.9</v>
      </c>
      <c r="E65" s="134"/>
      <c r="F65" s="170" t="s">
        <v>26</v>
      </c>
      <c r="G65" s="134"/>
      <c r="H65" s="135"/>
      <c r="I65" s="158"/>
      <c r="J65" s="159"/>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91"/>
    </row>
    <row r="66" s="82" customFormat="1" ht="63" spans="1:66">
      <c r="A66" s="83"/>
      <c r="B66" s="11" t="s">
        <v>66</v>
      </c>
      <c r="C66" s="132" t="s">
        <v>38</v>
      </c>
      <c r="D66" s="133">
        <v>0</v>
      </c>
      <c r="E66" s="134"/>
      <c r="F66" s="140" t="s">
        <v>104</v>
      </c>
      <c r="G66" s="134"/>
      <c r="H66" s="135"/>
      <c r="I66" s="158"/>
      <c r="J66" s="159"/>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91"/>
    </row>
    <row r="67" s="82" customFormat="1" ht="63" spans="1:66">
      <c r="A67" s="83"/>
      <c r="B67" s="11" t="s">
        <v>61</v>
      </c>
      <c r="C67" s="132" t="s">
        <v>38</v>
      </c>
      <c r="D67" s="133">
        <v>0</v>
      </c>
      <c r="E67" s="134"/>
      <c r="F67" s="140" t="s">
        <v>104</v>
      </c>
      <c r="G67" s="134"/>
      <c r="H67" s="135"/>
      <c r="I67" s="158"/>
      <c r="J67" s="159"/>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91"/>
    </row>
    <row r="68" s="82" customFormat="1" ht="42" spans="1:66">
      <c r="A68" s="83"/>
      <c r="B68" s="11" t="s">
        <v>72</v>
      </c>
      <c r="C68" s="132" t="s">
        <v>38</v>
      </c>
      <c r="D68" s="133">
        <v>0</v>
      </c>
      <c r="E68" s="134"/>
      <c r="F68" s="141" t="s">
        <v>67</v>
      </c>
      <c r="G68" s="134"/>
      <c r="H68" s="135"/>
      <c r="I68" s="158"/>
      <c r="J68" s="159"/>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91"/>
    </row>
    <row r="69" s="82" customFormat="1" ht="42" spans="1:66">
      <c r="A69" s="83"/>
      <c r="B69" s="11" t="s">
        <v>81</v>
      </c>
      <c r="C69" s="132" t="s">
        <v>38</v>
      </c>
      <c r="D69" s="133">
        <v>0</v>
      </c>
      <c r="E69" s="114"/>
      <c r="F69" s="171" t="s">
        <v>78</v>
      </c>
      <c r="G69" s="134"/>
      <c r="H69" s="135"/>
      <c r="I69" s="158"/>
      <c r="J69" s="159"/>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91"/>
    </row>
    <row r="70" s="82" customFormat="1" ht="42" spans="1:66">
      <c r="A70" s="83"/>
      <c r="B70" s="11" t="s">
        <v>106</v>
      </c>
      <c r="C70" s="132" t="s">
        <v>38</v>
      </c>
      <c r="D70" s="133"/>
      <c r="E70" s="134"/>
      <c r="F70" s="142" t="s">
        <v>107</v>
      </c>
      <c r="G70" s="134"/>
      <c r="H70" s="135"/>
      <c r="I70" s="158"/>
      <c r="J70" s="159"/>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91"/>
    </row>
    <row r="71" s="82" customFormat="1" ht="21" spans="1:66">
      <c r="A71" s="83"/>
      <c r="B71" s="11"/>
      <c r="C71" s="132"/>
      <c r="D71" s="133"/>
      <c r="E71" s="134"/>
      <c r="F71" s="134"/>
      <c r="G71" s="134"/>
      <c r="H71" s="135"/>
      <c r="I71" s="158"/>
      <c r="J71" s="159"/>
      <c r="K71" s="160"/>
      <c r="L71" s="160"/>
      <c r="M71" s="160"/>
      <c r="N71" s="160"/>
      <c r="O71" s="160"/>
      <c r="P71" s="160"/>
      <c r="Q71" s="160"/>
      <c r="R71" s="160" t="str">
        <f ca="1" t="shared" si="19"/>
        <v/>
      </c>
      <c r="S71" s="160" t="str">
        <f ca="1" t="shared" si="19"/>
        <v/>
      </c>
      <c r="T71" s="160" t="str">
        <f ca="1" t="shared" si="19"/>
        <v/>
      </c>
      <c r="U71" s="160" t="str">
        <f ca="1" t="shared" ref="U71:Y73" si="20">IF(AND($C71="Goal",U$6&gt;=$E71,U$6&lt;=$E71+$H71-1),2,IF(AND($C71="Milestone",U$6&gt;=$E71,U$6&lt;=$E71+$H71-1),1,""))</f>
        <v/>
      </c>
      <c r="V71" s="160" t="str">
        <f ca="1" t="shared" si="20"/>
        <v/>
      </c>
      <c r="W71" s="160" t="str">
        <f ca="1" t="shared" si="20"/>
        <v/>
      </c>
      <c r="X71" s="160" t="str">
        <f ca="1" t="shared" si="20"/>
        <v/>
      </c>
      <c r="Y71" s="160" t="str">
        <f ca="1" t="shared" si="20"/>
        <v/>
      </c>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91"/>
    </row>
    <row r="72" s="82" customFormat="1" ht="40.05" customHeight="1" spans="1:66">
      <c r="A72" s="83"/>
      <c r="B72" s="172"/>
      <c r="C72" s="112"/>
      <c r="D72" s="113"/>
      <c r="E72" s="114"/>
      <c r="F72" s="114"/>
      <c r="G72" s="114"/>
      <c r="H72" s="115"/>
      <c r="I72" s="158"/>
      <c r="J72" s="159" t="str">
        <f ca="1" t="shared" ref="J72:Q73" si="21">IF(AND($C72="Goal",J$6&gt;=$E72,J$6&lt;=$E72+$H72-1),2,IF(AND($C72="Milestone",J$6&gt;=$E72,J$6&lt;=$E72+$H72-1),1,""))</f>
        <v/>
      </c>
      <c r="K72" s="160" t="str">
        <f ca="1" t="shared" si="21"/>
        <v/>
      </c>
      <c r="L72" s="160" t="str">
        <f ca="1" t="shared" si="21"/>
        <v/>
      </c>
      <c r="M72" s="160" t="str">
        <f ca="1" t="shared" si="21"/>
        <v/>
      </c>
      <c r="N72" s="160" t="str">
        <f ca="1" t="shared" si="21"/>
        <v/>
      </c>
      <c r="O72" s="160" t="str">
        <f ca="1" t="shared" si="21"/>
        <v/>
      </c>
      <c r="P72" s="160" t="str">
        <f ca="1" t="shared" si="21"/>
        <v/>
      </c>
      <c r="Q72" s="160" t="str">
        <f ca="1" t="shared" si="21"/>
        <v/>
      </c>
      <c r="R72" s="160" t="str">
        <f ca="1" t="shared" si="19"/>
        <v/>
      </c>
      <c r="S72" s="160" t="str">
        <f ca="1" t="shared" si="19"/>
        <v/>
      </c>
      <c r="T72" s="160" t="str">
        <f ca="1" t="shared" si="19"/>
        <v/>
      </c>
      <c r="U72" s="160" t="str">
        <f ca="1" t="shared" si="20"/>
        <v/>
      </c>
      <c r="V72" s="160" t="str">
        <f ca="1" t="shared" si="20"/>
        <v/>
      </c>
      <c r="W72" s="160" t="str">
        <f ca="1" t="shared" si="20"/>
        <v/>
      </c>
      <c r="X72" s="160" t="str">
        <f ca="1" t="shared" si="20"/>
        <v/>
      </c>
      <c r="Y72" s="160" t="str">
        <f ca="1" t="shared" si="20"/>
        <v/>
      </c>
      <c r="Z72" s="160" t="str">
        <f ca="1" t="shared" ref="Z72:AI73" si="22">IF(AND($C72="Goal",Z$6&gt;=$E72,Z$6&lt;=$E72+$H72-1),2,IF(AND($C72="Milestone",Z$6&gt;=$E72,Z$6&lt;=$E72+$H72-1),1,""))</f>
        <v/>
      </c>
      <c r="AA72" s="160" t="str">
        <f ca="1" t="shared" si="22"/>
        <v/>
      </c>
      <c r="AB72" s="160" t="str">
        <f ca="1" t="shared" si="22"/>
        <v/>
      </c>
      <c r="AC72" s="160" t="str">
        <f ca="1" t="shared" si="22"/>
        <v/>
      </c>
      <c r="AD72" s="160" t="str">
        <f ca="1" t="shared" si="22"/>
        <v/>
      </c>
      <c r="AE72" s="160" t="str">
        <f ca="1" t="shared" si="22"/>
        <v/>
      </c>
      <c r="AF72" s="160" t="str">
        <f ca="1" t="shared" si="22"/>
        <v/>
      </c>
      <c r="AG72" s="160" t="str">
        <f ca="1" t="shared" si="22"/>
        <v/>
      </c>
      <c r="AH72" s="160" t="str">
        <f ca="1" t="shared" si="22"/>
        <v/>
      </c>
      <c r="AI72" s="160" t="str">
        <f ca="1" t="shared" si="22"/>
        <v/>
      </c>
      <c r="AJ72" s="160" t="str">
        <f ca="1" t="shared" ref="AJ72:AS73" si="23">IF(AND($C72="Goal",AJ$6&gt;=$E72,AJ$6&lt;=$E72+$H72-1),2,IF(AND($C72="Milestone",AJ$6&gt;=$E72,AJ$6&lt;=$E72+$H72-1),1,""))</f>
        <v/>
      </c>
      <c r="AK72" s="160" t="str">
        <f ca="1" t="shared" si="23"/>
        <v/>
      </c>
      <c r="AL72" s="160" t="str">
        <f ca="1" t="shared" si="23"/>
        <v/>
      </c>
      <c r="AM72" s="160" t="str">
        <f ca="1" t="shared" si="23"/>
        <v/>
      </c>
      <c r="AN72" s="160" t="str">
        <f ca="1" t="shared" si="23"/>
        <v/>
      </c>
      <c r="AO72" s="160" t="str">
        <f ca="1" t="shared" si="23"/>
        <v/>
      </c>
      <c r="AP72" s="160" t="str">
        <f ca="1" t="shared" si="23"/>
        <v/>
      </c>
      <c r="AQ72" s="160" t="str">
        <f ca="1" t="shared" si="23"/>
        <v/>
      </c>
      <c r="AR72" s="160" t="str">
        <f ca="1" t="shared" si="23"/>
        <v/>
      </c>
      <c r="AS72" s="160" t="str">
        <f ca="1" t="shared" si="23"/>
        <v/>
      </c>
      <c r="AT72" s="160" t="str">
        <f ca="1" t="shared" ref="AT72:BC73" si="24">IF(AND($C72="Goal",AT$6&gt;=$E72,AT$6&lt;=$E72+$H72-1),2,IF(AND($C72="Milestone",AT$6&gt;=$E72,AT$6&lt;=$E72+$H72-1),1,""))</f>
        <v/>
      </c>
      <c r="AU72" s="160" t="str">
        <f ca="1" t="shared" si="24"/>
        <v/>
      </c>
      <c r="AV72" s="160" t="str">
        <f ca="1" t="shared" si="24"/>
        <v/>
      </c>
      <c r="AW72" s="160" t="str">
        <f ca="1" t="shared" si="24"/>
        <v/>
      </c>
      <c r="AX72" s="160" t="str">
        <f ca="1" t="shared" si="24"/>
        <v/>
      </c>
      <c r="AY72" s="160" t="str">
        <f ca="1" t="shared" si="24"/>
        <v/>
      </c>
      <c r="AZ72" s="160" t="str">
        <f ca="1" t="shared" si="24"/>
        <v/>
      </c>
      <c r="BA72" s="160" t="str">
        <f ca="1" t="shared" si="24"/>
        <v/>
      </c>
      <c r="BB72" s="160" t="str">
        <f ca="1" t="shared" si="24"/>
        <v/>
      </c>
      <c r="BC72" s="160" t="str">
        <f ca="1" t="shared" si="24"/>
        <v/>
      </c>
      <c r="BD72" s="160" t="str">
        <f ca="1" t="shared" ref="BD72:BM73" si="25">IF(AND($C72="Goal",BD$6&gt;=$E72,BD$6&lt;=$E72+$H72-1),2,IF(AND($C72="Milestone",BD$6&gt;=$E72,BD$6&lt;=$E72+$H72-1),1,""))</f>
        <v/>
      </c>
      <c r="BE72" s="160" t="str">
        <f ca="1" t="shared" si="25"/>
        <v/>
      </c>
      <c r="BF72" s="160" t="str">
        <f ca="1" t="shared" si="25"/>
        <v/>
      </c>
      <c r="BG72" s="160" t="str">
        <f ca="1" t="shared" si="25"/>
        <v/>
      </c>
      <c r="BH72" s="160" t="str">
        <f ca="1" t="shared" si="25"/>
        <v/>
      </c>
      <c r="BI72" s="160" t="str">
        <f ca="1" t="shared" si="25"/>
        <v/>
      </c>
      <c r="BJ72" s="160" t="str">
        <f ca="1" t="shared" si="25"/>
        <v/>
      </c>
      <c r="BK72" s="160" t="str">
        <f ca="1" t="shared" si="25"/>
        <v/>
      </c>
      <c r="BL72" s="160" t="str">
        <f ca="1" t="shared" si="25"/>
        <v/>
      </c>
      <c r="BM72" s="160" t="str">
        <f ca="1" t="shared" si="25"/>
        <v/>
      </c>
      <c r="BN72" s="91"/>
    </row>
    <row r="73" s="82" customFormat="1" ht="40.05" customHeight="1" spans="1:66">
      <c r="A73" s="83"/>
      <c r="B73" s="172"/>
      <c r="C73" s="112"/>
      <c r="D73" s="113"/>
      <c r="E73" s="114"/>
      <c r="F73" s="114"/>
      <c r="G73" s="114"/>
      <c r="H73" s="115"/>
      <c r="I73" s="158"/>
      <c r="J73" s="159" t="str">
        <f ca="1" t="shared" si="21"/>
        <v/>
      </c>
      <c r="K73" s="160" t="str">
        <f ca="1" t="shared" si="21"/>
        <v/>
      </c>
      <c r="L73" s="160" t="str">
        <f ca="1" t="shared" si="21"/>
        <v/>
      </c>
      <c r="M73" s="160" t="str">
        <f ca="1" t="shared" si="21"/>
        <v/>
      </c>
      <c r="N73" s="160" t="str">
        <f ca="1" t="shared" si="21"/>
        <v/>
      </c>
      <c r="O73" s="160" t="str">
        <f ca="1" t="shared" si="21"/>
        <v/>
      </c>
      <c r="P73" s="160" t="str">
        <f ca="1" t="shared" si="21"/>
        <v/>
      </c>
      <c r="Q73" s="160" t="str">
        <f ca="1" t="shared" si="21"/>
        <v/>
      </c>
      <c r="R73" s="160" t="str">
        <f ca="1" t="shared" si="19"/>
        <v/>
      </c>
      <c r="S73" s="160" t="str">
        <f ca="1" t="shared" si="19"/>
        <v/>
      </c>
      <c r="T73" s="160" t="str">
        <f ca="1" t="shared" si="19"/>
        <v/>
      </c>
      <c r="U73" s="160" t="str">
        <f ca="1" t="shared" si="20"/>
        <v/>
      </c>
      <c r="V73" s="160" t="str">
        <f ca="1" t="shared" si="20"/>
        <v/>
      </c>
      <c r="W73" s="160" t="str">
        <f ca="1" t="shared" si="20"/>
        <v/>
      </c>
      <c r="X73" s="160" t="str">
        <f ca="1" t="shared" si="20"/>
        <v/>
      </c>
      <c r="Y73" s="160" t="str">
        <f ca="1" t="shared" si="20"/>
        <v/>
      </c>
      <c r="Z73" s="160" t="str">
        <f ca="1" t="shared" si="22"/>
        <v/>
      </c>
      <c r="AA73" s="160" t="str">
        <f ca="1" t="shared" si="22"/>
        <v/>
      </c>
      <c r="AB73" s="160" t="str">
        <f ca="1" t="shared" si="22"/>
        <v/>
      </c>
      <c r="AC73" s="160" t="str">
        <f ca="1" t="shared" si="22"/>
        <v/>
      </c>
      <c r="AD73" s="160" t="str">
        <f ca="1" t="shared" si="22"/>
        <v/>
      </c>
      <c r="AE73" s="160" t="str">
        <f ca="1" t="shared" si="22"/>
        <v/>
      </c>
      <c r="AF73" s="160" t="str">
        <f ca="1" t="shared" si="22"/>
        <v/>
      </c>
      <c r="AG73" s="160" t="str">
        <f ca="1" t="shared" si="22"/>
        <v/>
      </c>
      <c r="AH73" s="160" t="str">
        <f ca="1" t="shared" si="22"/>
        <v/>
      </c>
      <c r="AI73" s="160" t="str">
        <f ca="1" t="shared" si="22"/>
        <v/>
      </c>
      <c r="AJ73" s="160" t="str">
        <f ca="1" t="shared" si="23"/>
        <v/>
      </c>
      <c r="AK73" s="160" t="str">
        <f ca="1" t="shared" si="23"/>
        <v/>
      </c>
      <c r="AL73" s="160" t="str">
        <f ca="1" t="shared" si="23"/>
        <v/>
      </c>
      <c r="AM73" s="160" t="str">
        <f ca="1" t="shared" si="23"/>
        <v/>
      </c>
      <c r="AN73" s="160" t="str">
        <f ca="1" t="shared" si="23"/>
        <v/>
      </c>
      <c r="AO73" s="160" t="str">
        <f ca="1" t="shared" si="23"/>
        <v/>
      </c>
      <c r="AP73" s="160" t="str">
        <f ca="1" t="shared" si="23"/>
        <v/>
      </c>
      <c r="AQ73" s="160" t="str">
        <f ca="1" t="shared" si="23"/>
        <v/>
      </c>
      <c r="AR73" s="160" t="str">
        <f ca="1" t="shared" si="23"/>
        <v/>
      </c>
      <c r="AS73" s="160" t="str">
        <f ca="1" t="shared" si="23"/>
        <v/>
      </c>
      <c r="AT73" s="160" t="str">
        <f ca="1" t="shared" si="24"/>
        <v/>
      </c>
      <c r="AU73" s="160" t="str">
        <f ca="1" t="shared" si="24"/>
        <v/>
      </c>
      <c r="AV73" s="160" t="str">
        <f ca="1" t="shared" si="24"/>
        <v/>
      </c>
      <c r="AW73" s="160" t="str">
        <f ca="1" t="shared" si="24"/>
        <v/>
      </c>
      <c r="AX73" s="160" t="str">
        <f ca="1" t="shared" si="24"/>
        <v/>
      </c>
      <c r="AY73" s="160" t="str">
        <f ca="1" t="shared" si="24"/>
        <v/>
      </c>
      <c r="AZ73" s="160" t="str">
        <f ca="1" t="shared" si="24"/>
        <v/>
      </c>
      <c r="BA73" s="160" t="str">
        <f ca="1" t="shared" si="24"/>
        <v/>
      </c>
      <c r="BB73" s="160" t="str">
        <f ca="1" t="shared" si="24"/>
        <v/>
      </c>
      <c r="BC73" s="160" t="str">
        <f ca="1" t="shared" si="24"/>
        <v/>
      </c>
      <c r="BD73" s="160" t="str">
        <f ca="1" t="shared" si="25"/>
        <v/>
      </c>
      <c r="BE73" s="160" t="str">
        <f ca="1" t="shared" si="25"/>
        <v/>
      </c>
      <c r="BF73" s="160" t="str">
        <f ca="1" t="shared" si="25"/>
        <v/>
      </c>
      <c r="BG73" s="160" t="str">
        <f ca="1" t="shared" si="25"/>
        <v/>
      </c>
      <c r="BH73" s="160" t="str">
        <f ca="1" t="shared" si="25"/>
        <v/>
      </c>
      <c r="BI73" s="160" t="str">
        <f ca="1" t="shared" si="25"/>
        <v/>
      </c>
      <c r="BJ73" s="160" t="str">
        <f ca="1" t="shared" si="25"/>
        <v/>
      </c>
      <c r="BK73" s="160" t="str">
        <f ca="1" t="shared" si="25"/>
        <v/>
      </c>
      <c r="BL73" s="160" t="str">
        <f ca="1" t="shared" si="25"/>
        <v/>
      </c>
      <c r="BM73" s="160" t="str">
        <f ca="1" t="shared" si="25"/>
        <v/>
      </c>
      <c r="BN73" s="91"/>
    </row>
    <row r="74" s="82" customFormat="1" ht="40.05" customHeight="1" spans="1:66">
      <c r="A74" s="85"/>
      <c r="B74" s="173"/>
      <c r="C74" s="174"/>
      <c r="D74" s="99"/>
      <c r="E74" s="175"/>
      <c r="F74" s="175"/>
      <c r="G74" s="175"/>
      <c r="H74" s="176"/>
      <c r="I74" s="158"/>
      <c r="J74" s="174"/>
      <c r="K74" s="174"/>
      <c r="L74" s="174"/>
      <c r="M74" s="174"/>
      <c r="N74" s="174"/>
      <c r="O74" s="174"/>
      <c r="P74" s="174"/>
      <c r="Q74" s="174"/>
      <c r="R74" s="174"/>
      <c r="S74" s="174"/>
      <c r="T74" s="174"/>
      <c r="U74" s="174"/>
      <c r="V74" s="174"/>
      <c r="W74" s="174"/>
      <c r="X74" s="174"/>
      <c r="Y74" s="174"/>
      <c r="Z74" s="174"/>
      <c r="AA74" s="174"/>
      <c r="AB74" s="174"/>
      <c r="AC74" s="174"/>
      <c r="AD74" s="174"/>
      <c r="AE74" s="174"/>
      <c r="AF74" s="174"/>
      <c r="AG74" s="174"/>
      <c r="AH74" s="174"/>
      <c r="AI74" s="174"/>
      <c r="AJ74" s="174"/>
      <c r="AK74" s="174"/>
      <c r="AL74" s="174"/>
      <c r="AM74" s="174"/>
      <c r="AN74" s="174"/>
      <c r="AO74" s="174"/>
      <c r="AP74" s="174"/>
      <c r="AQ74" s="174"/>
      <c r="AR74" s="174"/>
      <c r="AS74" s="174"/>
      <c r="AT74" s="174"/>
      <c r="AU74" s="174"/>
      <c r="AV74" s="174"/>
      <c r="AW74" s="174"/>
      <c r="AX74" s="174"/>
      <c r="AY74" s="174"/>
      <c r="AZ74" s="174"/>
      <c r="BA74" s="174"/>
      <c r="BB74" s="174"/>
      <c r="BC74" s="174"/>
      <c r="BD74" s="174"/>
      <c r="BE74" s="174"/>
      <c r="BF74" s="174"/>
      <c r="BG74" s="174"/>
      <c r="BH74" s="174"/>
      <c r="BI74" s="174"/>
      <c r="BJ74" s="174"/>
      <c r="BK74" s="174"/>
      <c r="BL74" s="174"/>
      <c r="BM74" s="174"/>
      <c r="BN74" s="91"/>
    </row>
    <row r="75" customHeight="1" spans="8:9">
      <c r="H75" s="177"/>
      <c r="I75" s="178"/>
    </row>
  </sheetData>
  <mergeCells count="8">
    <mergeCell ref="B1:I1"/>
    <mergeCell ref="J1:O1"/>
    <mergeCell ref="P1:U1"/>
    <mergeCell ref="J3:M3"/>
    <mergeCell ref="O3:R3"/>
    <mergeCell ref="T3:W3"/>
    <mergeCell ref="Y3:AB3"/>
    <mergeCell ref="AD3:AG3"/>
  </mergeCells>
  <conditionalFormatting sqref="J5:AN5">
    <cfRule type="expression" dxfId="7" priority="14">
      <formula>J$6&lt;=EOMONTH($J$6,0)</formula>
    </cfRule>
  </conditionalFormatting>
  <conditionalFormatting sqref="J5:BM5">
    <cfRule type="expression" dxfId="8" priority="12">
      <formula>AND(J$6&lt;=EOMONTH($J$6,1),J$6&gt;EOMONTH($J$6,0))</formula>
    </cfRule>
  </conditionalFormatting>
  <conditionalFormatting sqref="K5:BM5">
    <cfRule type="expression" dxfId="7" priority="13">
      <formula>AND(K$6&lt;=EOMONTH($J$6,2),K$6&gt;EOMONTH($J$6,0),K$6&gt;EOMONTH($J$6,1))</formula>
    </cfRule>
  </conditionalFormatting>
  <conditionalFormatting sqref="D57">
    <cfRule type="dataBar" priority="10">
      <dataBar>
        <cfvo type="num" val="0"/>
        <cfvo type="num" val="1"/>
        <color theme="6"/>
      </dataBar>
      <extLst>
        <ext xmlns:x14="http://schemas.microsoft.com/office/spreadsheetml/2009/9/main" uri="{B025F937-C7B1-47D3-B67F-A62EFF666E3E}">
          <x14:id>{0299485e-9023-4d0b-bee7-73a216a4cceb}</x14:id>
        </ext>
      </extLst>
    </cfRule>
  </conditionalFormatting>
  <conditionalFormatting sqref="D62">
    <cfRule type="dataBar" priority="7">
      <dataBar>
        <cfvo type="num" val="0"/>
        <cfvo type="num" val="1"/>
        <color theme="6"/>
      </dataBar>
      <extLst>
        <ext xmlns:x14="http://schemas.microsoft.com/office/spreadsheetml/2009/9/main" uri="{B025F937-C7B1-47D3-B67F-A62EFF666E3E}">
          <x14:id>{f56f82f4-bee7-4400-91b8-a3a4786bd526}</x14:id>
        </ext>
      </extLst>
    </cfRule>
  </conditionalFormatting>
  <conditionalFormatting sqref="D64">
    <cfRule type="dataBar" priority="5">
      <dataBar>
        <cfvo type="num" val="0"/>
        <cfvo type="num" val="1"/>
        <color theme="6"/>
      </dataBar>
      <extLst>
        <ext xmlns:x14="http://schemas.microsoft.com/office/spreadsheetml/2009/9/main" uri="{B025F937-C7B1-47D3-B67F-A62EFF666E3E}">
          <x14:id>{eb0c8c13-c27d-48ad-9eac-5ad5633acecd}</x14:id>
        </ext>
      </extLst>
    </cfRule>
  </conditionalFormatting>
  <conditionalFormatting sqref="D65">
    <cfRule type="dataBar" priority="6">
      <dataBar>
        <cfvo type="num" val="0"/>
        <cfvo type="num" val="1"/>
        <color theme="6"/>
      </dataBar>
      <extLst>
        <ext xmlns:x14="http://schemas.microsoft.com/office/spreadsheetml/2009/9/main" uri="{B025F937-C7B1-47D3-B67F-A62EFF666E3E}">
          <x14:id>{56c10a9f-6956-483f-b5f8-5c67158256f7}</x14:id>
        </ext>
      </extLst>
    </cfRule>
  </conditionalFormatting>
  <conditionalFormatting sqref="D68">
    <cfRule type="dataBar" priority="3">
      <dataBar>
        <cfvo type="num" val="0"/>
        <cfvo type="num" val="1"/>
        <color theme="6"/>
      </dataBar>
      <extLst>
        <ext xmlns:x14="http://schemas.microsoft.com/office/spreadsheetml/2009/9/main" uri="{B025F937-C7B1-47D3-B67F-A62EFF666E3E}">
          <x14:id>{681e76a7-a642-4ef1-a5be-caf1060d6c13}</x14:id>
        </ext>
      </extLst>
    </cfRule>
  </conditionalFormatting>
  <conditionalFormatting sqref="D69">
    <cfRule type="dataBar" priority="2">
      <dataBar>
        <cfvo type="num" val="0"/>
        <cfvo type="num" val="1"/>
        <color theme="6"/>
      </dataBar>
      <extLst>
        <ext xmlns:x14="http://schemas.microsoft.com/office/spreadsheetml/2009/9/main" uri="{B025F937-C7B1-47D3-B67F-A62EFF666E3E}">
          <x14:id>{d2f55856-cd50-4bef-83e2-52bc0c230c30}</x14:id>
        </ext>
      </extLst>
    </cfRule>
    <cfRule type="dataBar" priority="1">
      <dataBar>
        <cfvo type="num" val="0"/>
        <cfvo type="num" val="1"/>
        <color theme="6"/>
      </dataBar>
      <extLst>
        <ext xmlns:x14="http://schemas.microsoft.com/office/spreadsheetml/2009/9/main" uri="{B025F937-C7B1-47D3-B67F-A62EFF666E3E}">
          <x14:id>{761bb129-c774-4661-b7e8-fc1f4a16612b}</x14:id>
        </ext>
      </extLst>
    </cfRule>
  </conditionalFormatting>
  <conditionalFormatting sqref="J74:BM74">
    <cfRule type="expression" dxfId="14" priority="17" stopIfTrue="1">
      <formula>AND(#REF!="Low Risk",J$6&gt;=#REF!,J$6&lt;=#REF!+#REF!-1)</formula>
    </cfRule>
    <cfRule type="expression" dxfId="15" priority="18" stopIfTrue="1">
      <formula>AND(#REF!="High Risk",J$6&gt;=#REF!,J$6&lt;=#REF!+#REF!-1)</formula>
    </cfRule>
    <cfRule type="expression" dxfId="16" priority="19" stopIfTrue="1">
      <formula>AND(#REF!="On Track",J$6&gt;=#REF!,J$6&lt;=#REF!+#REF!-1)</formula>
    </cfRule>
    <cfRule type="expression" dxfId="17" priority="20" stopIfTrue="1">
      <formula>AND(#REF!="Med Risk",J$6&gt;=#REF!,J$6&lt;=#REF!+#REF!-1)</formula>
    </cfRule>
    <cfRule type="expression" dxfId="18" priority="21" stopIfTrue="1">
      <formula>AND(LEN(#REF!)=0,J$6&gt;=#REF!,J$6&lt;=#REF!+#REF!-1)</formula>
    </cfRule>
  </conditionalFormatting>
  <conditionalFormatting sqref="D49:D51">
    <cfRule type="dataBar" priority="9">
      <dataBar>
        <cfvo type="num" val="0"/>
        <cfvo type="num" val="1"/>
        <color theme="6"/>
      </dataBar>
      <extLst>
        <ext xmlns:x14="http://schemas.microsoft.com/office/spreadsheetml/2009/9/main" uri="{B025F937-C7B1-47D3-B67F-A62EFF666E3E}">
          <x14:id>{2b81fa1c-5cc4-412b-a183-59f7b419adcd}</x14:id>
        </ext>
      </extLst>
    </cfRule>
  </conditionalFormatting>
  <conditionalFormatting sqref="D66:D67">
    <cfRule type="dataBar" priority="4">
      <dataBar>
        <cfvo type="num" val="0"/>
        <cfvo type="num" val="1"/>
        <color theme="6"/>
      </dataBar>
      <extLst>
        <ext xmlns:x14="http://schemas.microsoft.com/office/spreadsheetml/2009/9/main" uri="{B025F937-C7B1-47D3-B67F-A62EFF666E3E}">
          <x14:id>{1fb182f7-c6ae-4108-933e-5c2c2fd66a76}</x14:id>
        </ext>
      </extLst>
    </cfRule>
  </conditionalFormatting>
  <conditionalFormatting sqref="J6:BM74">
    <cfRule type="expression" dxfId="19" priority="11">
      <formula>AND(TODAY()&gt;=J$6,TODAY()&lt;K$6)</formula>
    </cfRule>
  </conditionalFormatting>
  <conditionalFormatting sqref="D8:D48 D52:D56 D58:D61 D63 D70:D74">
    <cfRule type="dataBar" priority="15">
      <dataBar>
        <cfvo type="num" val="0"/>
        <cfvo type="num" val="1"/>
        <color theme="6"/>
      </dataBar>
      <extLst>
        <ext xmlns:x14="http://schemas.microsoft.com/office/spreadsheetml/2009/9/main" uri="{B025F937-C7B1-47D3-B67F-A62EFF666E3E}">
          <x14:id>{70a3b738-a8c3-460b-a6af-4c073f8fe6fe}</x14:id>
        </ext>
      </extLst>
    </cfRule>
  </conditionalFormatting>
  <conditionalFormatting sqref="J9:BM73">
    <cfRule type="expression" dxfId="9" priority="22" stopIfTrue="1">
      <formula>AND($C9="Low Risk",J$6&gt;=$E9,J$6&lt;=$E9+$H9-1)</formula>
    </cfRule>
    <cfRule type="expression" dxfId="10" priority="23" stopIfTrue="1">
      <formula>AND($C9="High Risk",J$6&gt;=$E9,J$6&lt;=$E9+$H9-1)</formula>
    </cfRule>
    <cfRule type="expression" dxfId="11" priority="24" stopIfTrue="1">
      <formula>AND($C9="On Track",J$6&gt;=$E9,J$6&lt;=$E9+$H9-1)</formula>
    </cfRule>
    <cfRule type="expression" dxfId="12" priority="25" stopIfTrue="1">
      <formula>AND($C9="Med Risk",J$6&gt;=$E9,J$6&lt;=$E9+$H9-1)</formula>
    </cfRule>
    <cfRule type="expression" dxfId="13" priority="26" stopIfTrue="1">
      <formula>AND(LEN($C9)=0,J$6&gt;=$E9,J$6&lt;=$E9+$H9-1)</formula>
    </cfRule>
  </conditionalFormatting>
  <dataValidations count="12">
    <dataValidation allowBlank="1" showInputMessage="1" showErrorMessage="1" promptTitle="Create a Gantt Chart " prompt="Enter title of this project in cell B2. &#10;Information about how to use this worksheet, including instructions for screen readers and the author of this workbook is in the About worksheet.&#10;Continue navigating down column A to hear further instructions." sqref="A1"/>
    <dataValidation allowBlank="1" showInputMessage="1" showErrorMessage="1" prompt="Enter Company Name in cell B4.&#10;A legend is in cells I4 through AC4.  The Legend label is in cell G4." sqref="A3"/>
    <dataValidation allowBlank="1" showInputMessage="1" showErrorMessage="1" prompt="Enter the name of the Project Lead in cell B5. Enter the Project Start date in cell C6 or allow the sample formula to find the smallest date value from the Gantt Data table.  &#10;Project Start Date: label is in cell B6." sqref="A4"/>
    <dataValidation allowBlank="1" showInputMessage="1" showErrorMessage="1" prompt="A Scrolling Increment is in cell C7. &#10;Months for the dates in row 7 are displayed starting in cells I6 through cell BL6.&#10;Do not modify these cells. They are auto updated based on the project start date in cell F6." sqref="A5"/>
    <dataValidation allowBlank="1" showInputMessage="1" showErrorMessage="1" prompt="Cells I9 through BL9 contain the day number of the month for the Month represented in the cell block above each date cell and are auto calculated.&#10;Do not modify these cells.&#10;" sqref="A6"/>
    <dataValidation type="whole" operator="greaterThanOrEqual" allowBlank="1" showInputMessage="1" promptTitle="Scrolling Increment" prompt="Changing this number will scroll the Gantt Chart view." sqref="C6">
      <formula1>0</formula1>
    </dataValidation>
    <dataValidation allowBlank="1" showInputMessage="1" showErrorMessage="1" prompt="A scrollbar is in cells I8 through BL8. &#10;To jump forward or backward in the timeline, enter a value of 0 or higher in cell C7.&#10;A value of 0 takes you to the beginning of the chart." sqref="A7"/>
    <dataValidation allowBlank="1" showInputMessage="1" showErrorMessage="1" prompt="This row contains headers for the project schedule.  B9 through G9 contains schedule information.  Cells I9 through BL9 contain the first letter of each day of the week for the date above that heading.&#10;All project timeline charting is auto generated." sqref="A8"/>
    <dataValidation type="list" allowBlank="1" showInputMessage="1" showErrorMessage="1" sqref="C9 C11:C73">
      <formula1>"Goal,Milestone,On Track, Low Risk, Med Risk, High Risk"</formula1>
    </dataValidation>
    <dataValidation allowBlank="1" showInputMessage="1" showErrorMessage="1" prompt="Enter Project information starting in cell B11 through cell G11. &#10;Enter Milestone Description, select a Category, assign someone to the task, and enter the progress, start date, and number of days for the task to start charting.&#10;" sqref="A10"/>
    <dataValidation type="list" allowBlank="1" showInputMessage="1" sqref="C10">
      <formula1>"Goal,Milestone,On Track, Low Risk, Med Risk, High Risk"</formula1>
    </dataValidation>
    <dataValidation allowBlank="1" showInputMessage="1" showErrorMessage="1" prompt="This row marks the end of the Gantt milestone data. DO NOT enter anything in this row. &#10;To add more items, insert new rows above this one.&#10;" sqref="A74"/>
  </dataValidations>
  <printOptions horizontalCentered="1"/>
  <pageMargins left="0.25" right="0.25" top="0.5" bottom="0.5" header="0.3" footer="0.3"/>
  <pageSetup paperSize="1" scale="45" fitToHeight="0" orientation="landscape"/>
  <headerFooter scaleWithDoc="0" differentFirst="1">
    <oddFooter>&amp;CPage &amp;P of &amp;N</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4337" name="Scroll Bar 1" r:id="rId3">
              <controlPr defaultSize="0">
                <anchor moveWithCells="1">
                  <from>
                    <xdr:col>9</xdr:col>
                    <xdr:colOff>30480</xdr:colOff>
                    <xdr:row>6</xdr:row>
                    <xdr:rowOff>60960</xdr:rowOff>
                  </from>
                  <to>
                    <xdr:col>64</xdr:col>
                    <xdr:colOff>227965</xdr:colOff>
                    <xdr:row>6</xdr:row>
                    <xdr:rowOff>236220</xdr:rowOff>
                  </to>
                </anchor>
              </controlPr>
            </control>
          </mc:Choice>
        </mc:AlternateContent>
      </controls>
    </mc:Choice>
  </mc:AlternateContent>
  <tableParts count="1">
    <tablePart r:id="rId4"/>
  </tableParts>
  <extLst>
    <ext xmlns:x14="http://schemas.microsoft.com/office/spreadsheetml/2009/9/main" uri="{78C0D931-6437-407d-A8EE-F0AAD7539E65}">
      <x14:conditionalFormattings>
        <x14:conditionalFormatting xmlns:xm="http://schemas.microsoft.com/office/excel/2006/main">
          <x14:cfRule type="dataBar" id="{0299485e-9023-4d0b-bee7-73a216a4cceb}">
            <x14:dataBar minLength="0" maxLength="100" gradient="0">
              <x14:cfvo type="num">
                <xm:f>0</xm:f>
              </x14:cfvo>
              <x14:cfvo type="num">
                <xm:f>1</xm:f>
              </x14:cfvo>
              <x14:negativeFillColor rgb="FFFF0000"/>
              <x14:axisColor rgb="FF000000"/>
            </x14:dataBar>
          </x14:cfRule>
          <xm:sqref>D57</xm:sqref>
        </x14:conditionalFormatting>
        <x14:conditionalFormatting xmlns:xm="http://schemas.microsoft.com/office/excel/2006/main">
          <x14:cfRule type="dataBar" id="{f56f82f4-bee7-4400-91b8-a3a4786bd526}">
            <x14:dataBar minLength="0" maxLength="100" gradient="0">
              <x14:cfvo type="num">
                <xm:f>0</xm:f>
              </x14:cfvo>
              <x14:cfvo type="num">
                <xm:f>1</xm:f>
              </x14:cfvo>
              <x14:negativeFillColor rgb="FFFF0000"/>
              <x14:axisColor rgb="FF000000"/>
            </x14:dataBar>
          </x14:cfRule>
          <xm:sqref>D62</xm:sqref>
        </x14:conditionalFormatting>
        <x14:conditionalFormatting xmlns:xm="http://schemas.microsoft.com/office/excel/2006/main">
          <x14:cfRule type="dataBar" id="{eb0c8c13-c27d-48ad-9eac-5ad5633acecd}">
            <x14:dataBar minLength="0" maxLength="100" gradient="0">
              <x14:cfvo type="num">
                <xm:f>0</xm:f>
              </x14:cfvo>
              <x14:cfvo type="num">
                <xm:f>1</xm:f>
              </x14:cfvo>
              <x14:negativeFillColor rgb="FFFF0000"/>
              <x14:axisColor rgb="FF000000"/>
            </x14:dataBar>
          </x14:cfRule>
          <xm:sqref>D64</xm:sqref>
        </x14:conditionalFormatting>
        <x14:conditionalFormatting xmlns:xm="http://schemas.microsoft.com/office/excel/2006/main">
          <x14:cfRule type="dataBar" id="{56c10a9f-6956-483f-b5f8-5c67158256f7}">
            <x14:dataBar minLength="0" maxLength="100" gradient="0">
              <x14:cfvo type="num">
                <xm:f>0</xm:f>
              </x14:cfvo>
              <x14:cfvo type="num">
                <xm:f>1</xm:f>
              </x14:cfvo>
              <x14:negativeFillColor rgb="FFFF0000"/>
              <x14:axisColor rgb="FF000000"/>
            </x14:dataBar>
          </x14:cfRule>
          <xm:sqref>D65</xm:sqref>
        </x14:conditionalFormatting>
        <x14:conditionalFormatting xmlns:xm="http://schemas.microsoft.com/office/excel/2006/main">
          <x14:cfRule type="dataBar" id="{681e76a7-a642-4ef1-a5be-caf1060d6c13}">
            <x14:dataBar minLength="0" maxLength="100" gradient="0">
              <x14:cfvo type="num">
                <xm:f>0</xm:f>
              </x14:cfvo>
              <x14:cfvo type="num">
                <xm:f>1</xm:f>
              </x14:cfvo>
              <x14:negativeFillColor rgb="FFFF0000"/>
              <x14:axisColor rgb="FF000000"/>
            </x14:dataBar>
          </x14:cfRule>
          <xm:sqref>D68</xm:sqref>
        </x14:conditionalFormatting>
        <x14:conditionalFormatting xmlns:xm="http://schemas.microsoft.com/office/excel/2006/main">
          <x14:cfRule type="dataBar" id="{d2f55856-cd50-4bef-83e2-52bc0c230c30}">
            <x14:dataBar minLength="0" maxLength="100" gradient="0">
              <x14:cfvo type="num">
                <xm:f>0</xm:f>
              </x14:cfvo>
              <x14:cfvo type="num">
                <xm:f>1</xm:f>
              </x14:cfvo>
              <x14:negativeFillColor rgb="FFFF0000"/>
              <x14:axisColor rgb="FF000000"/>
            </x14:dataBar>
          </x14:cfRule>
          <x14:cfRule type="dataBar" id="{761bb129-c774-4661-b7e8-fc1f4a16612b}">
            <x14:dataBar minLength="0" maxLength="100" gradient="0">
              <x14:cfvo type="num">
                <xm:f>0</xm:f>
              </x14:cfvo>
              <x14:cfvo type="num">
                <xm:f>1</xm:f>
              </x14:cfvo>
              <x14:negativeFillColor rgb="FFFF0000"/>
              <x14:axisColor rgb="FF000000"/>
            </x14:dataBar>
          </x14:cfRule>
          <xm:sqref>D69</xm:sqref>
        </x14:conditionalFormatting>
        <x14:conditionalFormatting xmlns:xm="http://schemas.microsoft.com/office/excel/2006/main">
          <x14:cfRule type="iconSet" priority="16" id="{0a8de2eb-53fb-4df2-ad34-2e7c785c49cb}">
            <x14:iconSet iconSet="3Stars" custom="1" showValue="0">
              <x14:cfvo type="percent">
                <xm:f>0</xm:f>
              </x14:cfvo>
              <x14:cfvo type="num">
                <xm:f>1</xm:f>
              </x14:cfvo>
              <x14:cfvo type="num">
                <xm:f>2</xm:f>
              </x14:cfvo>
              <x14:cfIcon iconSet="NoIcons" iconId="0"/>
              <x14:cfIcon iconSet="3Flags" iconId="1"/>
              <x14:cfIcon iconSet="3Signs" iconId="0"/>
            </x14:iconSet>
          </x14:cfRule>
          <xm:sqref>J74:BM74</xm:sqref>
        </x14:conditionalFormatting>
        <x14:conditionalFormatting xmlns:xm="http://schemas.microsoft.com/office/excel/2006/main">
          <x14:cfRule type="dataBar" id="{2b81fa1c-5cc4-412b-a183-59f7b419adcd}">
            <x14:dataBar minLength="0" maxLength="100" gradient="0">
              <x14:cfvo type="num">
                <xm:f>0</xm:f>
              </x14:cfvo>
              <x14:cfvo type="num">
                <xm:f>1</xm:f>
              </x14:cfvo>
              <x14:negativeFillColor rgb="FFFF0000"/>
              <x14:axisColor rgb="FF000000"/>
            </x14:dataBar>
          </x14:cfRule>
          <xm:sqref>D49:D51</xm:sqref>
        </x14:conditionalFormatting>
        <x14:conditionalFormatting xmlns:xm="http://schemas.microsoft.com/office/excel/2006/main">
          <x14:cfRule type="dataBar" id="{1fb182f7-c6ae-4108-933e-5c2c2fd66a76}">
            <x14:dataBar minLength="0" maxLength="100" gradient="0">
              <x14:cfvo type="num">
                <xm:f>0</xm:f>
              </x14:cfvo>
              <x14:cfvo type="num">
                <xm:f>1</xm:f>
              </x14:cfvo>
              <x14:negativeFillColor rgb="FFFF0000"/>
              <x14:axisColor rgb="FF000000"/>
            </x14:dataBar>
          </x14:cfRule>
          <xm:sqref>D66:D67</xm:sqref>
        </x14:conditionalFormatting>
        <x14:conditionalFormatting xmlns:xm="http://schemas.microsoft.com/office/excel/2006/main">
          <x14:cfRule type="dataBar" id="{70a3b738-a8c3-460b-a6af-4c073f8fe6fe}">
            <x14:dataBar minLength="0" maxLength="100" gradient="0">
              <x14:cfvo type="num">
                <xm:f>0</xm:f>
              </x14:cfvo>
              <x14:cfvo type="num">
                <xm:f>1</xm:f>
              </x14:cfvo>
              <x14:negativeFillColor rgb="FFFF0000"/>
              <x14:axisColor rgb="FF000000"/>
            </x14:dataBar>
          </x14:cfRule>
          <xm:sqref>D8:D48 D52:D56 D58:D61 D63 D70:D74</xm:sqref>
        </x14:conditionalFormatting>
        <x14:conditionalFormatting xmlns:xm="http://schemas.microsoft.com/office/excel/2006/main">
          <x14:cfRule type="iconSet" priority="716" id="{e1964f5c-1b43-4c7f-a1a0-8bef5aaf0162}">
            <x14:iconSet iconSet="3Stars" custom="1" showValue="0">
              <x14:cfvo type="percent">
                <xm:f>0</xm:f>
              </x14:cfvo>
              <x14:cfvo type="num">
                <xm:f>1</xm:f>
              </x14:cfvo>
              <x14:cfvo type="num">
                <xm:f>2</xm:f>
              </x14:cfvo>
              <x14:cfIcon iconSet="NoIcons" iconId="0"/>
              <x14:cfIcon iconSet="3Flags" iconId="1"/>
              <x14:cfIcon iconSet="3Signs" iconId="0"/>
            </x14:iconSet>
          </x14:cfRule>
          <xm:sqref>J9:BM73</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zoomScale="89" zoomScaleNormal="89" workbookViewId="0">
      <selection activeCell="A1" sqref="$A1:$XFD1048576"/>
    </sheetView>
  </sheetViews>
  <sheetFormatPr defaultColWidth="9" defaultRowHeight="15" outlineLevelCol="6"/>
  <cols>
    <col min="2" max="2" width="101.333333333333" customWidth="1"/>
    <col min="3" max="3" width="55.6666666666667" customWidth="1"/>
    <col min="5" max="5" width="9.33333333333333" customWidth="1"/>
    <col min="7" max="7" width="41.1047619047619" customWidth="1"/>
  </cols>
  <sheetData>
    <row r="1" spans="1:3">
      <c r="A1" s="70" t="s">
        <v>108</v>
      </c>
      <c r="B1" s="70" t="s">
        <v>109</v>
      </c>
      <c r="C1" s="70" t="s">
        <v>110</v>
      </c>
    </row>
    <row r="2" spans="1:3">
      <c r="A2" s="66">
        <v>1</v>
      </c>
      <c r="B2" s="65" t="s">
        <v>32</v>
      </c>
      <c r="C2" s="72" t="s">
        <v>111</v>
      </c>
    </row>
    <row r="3" ht="30" spans="1:3">
      <c r="A3" s="66">
        <v>2</v>
      </c>
      <c r="B3" s="65" t="s">
        <v>30</v>
      </c>
      <c r="C3" s="72" t="s">
        <v>111</v>
      </c>
    </row>
    <row r="4" ht="45" spans="1:3">
      <c r="A4" s="66">
        <v>3</v>
      </c>
      <c r="B4" s="65" t="s">
        <v>34</v>
      </c>
      <c r="C4" s="72" t="s">
        <v>111</v>
      </c>
    </row>
    <row r="5" ht="45" spans="1:3">
      <c r="A5" s="66">
        <v>4</v>
      </c>
      <c r="B5" s="65" t="s">
        <v>37</v>
      </c>
      <c r="C5" s="72" t="s">
        <v>111</v>
      </c>
    </row>
    <row r="6" ht="30" spans="1:4">
      <c r="A6" s="66">
        <v>5</v>
      </c>
      <c r="B6" s="65" t="s">
        <v>24</v>
      </c>
      <c r="C6" s="72" t="s">
        <v>111</v>
      </c>
      <c r="D6">
        <v>1</v>
      </c>
    </row>
    <row r="7" spans="1:4">
      <c r="A7" s="66">
        <v>6</v>
      </c>
      <c r="B7" s="71" t="s">
        <v>28</v>
      </c>
      <c r="C7" s="72" t="s">
        <v>111</v>
      </c>
      <c r="D7">
        <v>2</v>
      </c>
    </row>
    <row r="8" ht="30" spans="1:7">
      <c r="A8" s="66">
        <v>7</v>
      </c>
      <c r="B8" s="71" t="s">
        <v>39</v>
      </c>
      <c r="C8" s="72" t="s">
        <v>111</v>
      </c>
      <c r="D8">
        <v>3</v>
      </c>
      <c r="E8" t="s">
        <v>112</v>
      </c>
      <c r="G8" t="s">
        <v>113</v>
      </c>
    </row>
    <row r="9" spans="1:7">
      <c r="A9" s="66">
        <v>8</v>
      </c>
      <c r="B9" s="71" t="s">
        <v>40</v>
      </c>
      <c r="C9" s="73" t="s">
        <v>114</v>
      </c>
      <c r="G9" t="s">
        <v>115</v>
      </c>
    </row>
    <row r="10" spans="1:7">
      <c r="A10" s="66">
        <v>9</v>
      </c>
      <c r="B10" s="71" t="s">
        <v>42</v>
      </c>
      <c r="C10" s="73" t="s">
        <v>114</v>
      </c>
      <c r="G10" t="s">
        <v>116</v>
      </c>
    </row>
    <row r="11" spans="1:7">
      <c r="A11" s="66">
        <v>10</v>
      </c>
      <c r="B11" s="74" t="s">
        <v>44</v>
      </c>
      <c r="C11" s="75" t="s">
        <v>117</v>
      </c>
      <c r="E11" t="s">
        <v>118</v>
      </c>
      <c r="G11" t="s">
        <v>119</v>
      </c>
    </row>
    <row r="12" spans="1:5">
      <c r="A12" s="66">
        <v>11</v>
      </c>
      <c r="B12" s="74" t="s">
        <v>68</v>
      </c>
      <c r="C12" s="76" t="s">
        <v>117</v>
      </c>
      <c r="D12">
        <v>4</v>
      </c>
      <c r="E12" t="s">
        <v>120</v>
      </c>
    </row>
    <row r="13" ht="30" spans="1:3">
      <c r="A13" s="66">
        <v>12</v>
      </c>
      <c r="B13" s="67" t="s">
        <v>121</v>
      </c>
      <c r="C13" s="72" t="s">
        <v>111</v>
      </c>
    </row>
    <row r="14" ht="30" spans="1:3">
      <c r="A14" s="66">
        <v>13</v>
      </c>
      <c r="B14" s="77" t="s">
        <v>122</v>
      </c>
      <c r="C14" s="66" t="s">
        <v>123</v>
      </c>
    </row>
    <row r="15" ht="30" spans="1:3">
      <c r="A15" s="66">
        <v>14</v>
      </c>
      <c r="B15" s="67" t="s">
        <v>124</v>
      </c>
      <c r="C15" s="72" t="s">
        <v>111</v>
      </c>
    </row>
    <row r="16" ht="30" spans="1:3">
      <c r="A16" s="66">
        <v>15</v>
      </c>
      <c r="B16" s="77" t="s">
        <v>125</v>
      </c>
      <c r="C16" s="66" t="s">
        <v>126</v>
      </c>
    </row>
    <row r="17" ht="30" spans="1:3">
      <c r="A17" s="66">
        <v>16</v>
      </c>
      <c r="B17" s="77" t="s">
        <v>127</v>
      </c>
      <c r="C17" s="66" t="s">
        <v>128</v>
      </c>
    </row>
    <row r="18" ht="30" spans="1:5">
      <c r="A18" s="66">
        <v>17</v>
      </c>
      <c r="B18" s="67" t="s">
        <v>129</v>
      </c>
      <c r="C18" s="72" t="s">
        <v>111</v>
      </c>
      <c r="E18" t="s">
        <v>118</v>
      </c>
    </row>
    <row r="19" ht="30" spans="1:3">
      <c r="A19" s="66">
        <v>18</v>
      </c>
      <c r="B19" s="78" t="s">
        <v>130</v>
      </c>
      <c r="C19" s="72" t="s">
        <v>111</v>
      </c>
    </row>
    <row r="20" ht="30" spans="1:3">
      <c r="A20" s="66">
        <v>19</v>
      </c>
      <c r="B20" s="77" t="s">
        <v>61</v>
      </c>
      <c r="C20" s="76" t="s">
        <v>117</v>
      </c>
    </row>
    <row r="21" spans="1:3">
      <c r="A21" s="66">
        <v>20</v>
      </c>
      <c r="B21" s="77" t="s">
        <v>131</v>
      </c>
      <c r="C21" s="72" t="s">
        <v>111</v>
      </c>
    </row>
    <row r="22" ht="30" spans="1:3">
      <c r="A22" s="66">
        <v>21</v>
      </c>
      <c r="B22" s="67" t="s">
        <v>132</v>
      </c>
      <c r="C22" s="66" t="s">
        <v>133</v>
      </c>
    </row>
    <row r="23" ht="47.25" spans="1:3">
      <c r="A23" s="66">
        <v>22</v>
      </c>
      <c r="B23" s="79" t="s">
        <v>134</v>
      </c>
      <c r="C23" s="66" t="s">
        <v>135</v>
      </c>
    </row>
    <row r="24" spans="1:3">
      <c r="A24" s="66">
        <v>23</v>
      </c>
      <c r="B24" s="67" t="s">
        <v>136</v>
      </c>
      <c r="C24" s="66" t="s">
        <v>137</v>
      </c>
    </row>
    <row r="25" ht="15.75" spans="1:3">
      <c r="A25" s="66">
        <v>24</v>
      </c>
      <c r="B25" s="80" t="s">
        <v>58</v>
      </c>
      <c r="C25" s="66" t="s">
        <v>138</v>
      </c>
    </row>
    <row r="26" spans="1:3">
      <c r="A26" s="66">
        <v>25</v>
      </c>
      <c r="B26" s="3" t="s">
        <v>66</v>
      </c>
      <c r="C26" s="3"/>
    </row>
    <row r="27" ht="42" spans="1:2">
      <c r="A27" s="81">
        <v>26</v>
      </c>
      <c r="B27" s="11" t="s">
        <v>74</v>
      </c>
    </row>
  </sheetData>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A1" sqref="A1:B8"/>
    </sheetView>
  </sheetViews>
  <sheetFormatPr defaultColWidth="9" defaultRowHeight="15" outlineLevelRow="7" outlineLevelCol="1"/>
  <cols>
    <col min="2" max="2" width="101.333333333333" customWidth="1"/>
    <col min="4" max="4" width="9.33333333333333" customWidth="1"/>
    <col min="6" max="6" width="41.1047619047619" customWidth="1"/>
  </cols>
  <sheetData>
    <row r="1" spans="1:2">
      <c r="A1" s="70" t="s">
        <v>108</v>
      </c>
      <c r="B1" s="70" t="s">
        <v>109</v>
      </c>
    </row>
    <row r="2" spans="1:2">
      <c r="A2" s="66">
        <v>1</v>
      </c>
      <c r="B2" s="65" t="s">
        <v>32</v>
      </c>
    </row>
    <row r="3" ht="30" spans="1:2">
      <c r="A3" s="66">
        <v>2</v>
      </c>
      <c r="B3" s="65" t="s">
        <v>30</v>
      </c>
    </row>
    <row r="4" ht="45" spans="1:2">
      <c r="A4" s="66">
        <v>3</v>
      </c>
      <c r="B4" s="65" t="s">
        <v>34</v>
      </c>
    </row>
    <row r="5" ht="45" spans="1:2">
      <c r="A5" s="66">
        <v>4</v>
      </c>
      <c r="B5" s="65" t="s">
        <v>37</v>
      </c>
    </row>
    <row r="6" ht="30" spans="1:2">
      <c r="A6" s="66">
        <v>5</v>
      </c>
      <c r="B6" s="67" t="s">
        <v>124</v>
      </c>
    </row>
    <row r="7" ht="30" spans="1:2">
      <c r="A7" s="66">
        <v>6</v>
      </c>
      <c r="B7" s="67" t="s">
        <v>129</v>
      </c>
    </row>
    <row r="8" s="69" customFormat="1" spans="1:2">
      <c r="A8" s="66">
        <v>7</v>
      </c>
      <c r="B8" s="71" t="s">
        <v>74</v>
      </c>
    </row>
  </sheetData>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D22"/>
  <sheetViews>
    <sheetView topLeftCell="A6" workbookViewId="0">
      <selection activeCell="B22" sqref="B22:D22"/>
    </sheetView>
  </sheetViews>
  <sheetFormatPr defaultColWidth="58.552380952381" defaultRowHeight="15" outlineLevelCol="3"/>
  <cols>
    <col min="1" max="1" width="4.66666666666667" style="61" customWidth="1"/>
    <col min="2" max="3" width="58.552380952381" style="61"/>
    <col min="4" max="4" width="120.666666666667" style="61" customWidth="1"/>
    <col min="5" max="16384" width="58.552380952381" style="61"/>
  </cols>
  <sheetData>
    <row r="2" spans="2:4">
      <c r="B2" s="62" t="s">
        <v>139</v>
      </c>
      <c r="C2" s="62" t="s">
        <v>140</v>
      </c>
      <c r="D2" s="61" t="s">
        <v>141</v>
      </c>
    </row>
    <row r="3" ht="45" spans="2:4">
      <c r="B3" s="63" t="s">
        <v>142</v>
      </c>
      <c r="C3" s="62" t="s">
        <v>143</v>
      </c>
      <c r="D3" s="61" t="s">
        <v>144</v>
      </c>
    </row>
    <row r="4" ht="30" spans="2:4">
      <c r="B4" s="62" t="s">
        <v>145</v>
      </c>
      <c r="C4" s="63" t="s">
        <v>146</v>
      </c>
      <c r="D4" s="61" t="s">
        <v>121</v>
      </c>
    </row>
    <row r="5" ht="30" spans="2:4">
      <c r="B5" s="62" t="s">
        <v>145</v>
      </c>
      <c r="C5" s="62" t="s">
        <v>147</v>
      </c>
      <c r="D5" s="61" t="s">
        <v>122</v>
      </c>
    </row>
    <row r="6" ht="30" spans="2:4">
      <c r="B6" s="62" t="s">
        <v>145</v>
      </c>
      <c r="C6" s="62" t="s">
        <v>148</v>
      </c>
      <c r="D6" s="61" t="s">
        <v>124</v>
      </c>
    </row>
    <row r="7" ht="30" spans="2:4">
      <c r="B7" s="62" t="s">
        <v>145</v>
      </c>
      <c r="C7" s="62" t="s">
        <v>149</v>
      </c>
      <c r="D7" s="61" t="s">
        <v>150</v>
      </c>
    </row>
    <row r="8" ht="30" spans="2:4">
      <c r="B8" s="62" t="s">
        <v>145</v>
      </c>
      <c r="C8" s="62" t="s">
        <v>151</v>
      </c>
      <c r="D8" s="61" t="s">
        <v>125</v>
      </c>
    </row>
    <row r="9" ht="30" spans="2:4">
      <c r="B9" s="62" t="s">
        <v>145</v>
      </c>
      <c r="C9" s="62" t="s">
        <v>152</v>
      </c>
      <c r="D9" s="61" t="s">
        <v>127</v>
      </c>
    </row>
    <row r="10" ht="30" spans="2:4">
      <c r="B10" s="62" t="s">
        <v>145</v>
      </c>
      <c r="C10" s="62" t="s">
        <v>153</v>
      </c>
      <c r="D10" s="61" t="s">
        <v>129</v>
      </c>
    </row>
    <row r="11" spans="2:4">
      <c r="B11" s="62" t="s">
        <v>154</v>
      </c>
      <c r="C11" s="62" t="s">
        <v>155</v>
      </c>
      <c r="D11" s="61" t="s">
        <v>156</v>
      </c>
    </row>
    <row r="12" ht="30" spans="2:4">
      <c r="B12" s="62" t="s">
        <v>145</v>
      </c>
      <c r="C12" s="62" t="s">
        <v>157</v>
      </c>
      <c r="D12" s="61" t="s">
        <v>158</v>
      </c>
    </row>
    <row r="14" ht="45" spans="2:4">
      <c r="B14" s="64" t="s">
        <v>159</v>
      </c>
      <c r="C14" s="65" t="s">
        <v>160</v>
      </c>
      <c r="D14" s="61" t="str">
        <f>B14&amp;"-"&amp;C14</f>
        <v>BIO RED-when we are create godown issue &gt;&gt; add multiple item and save the document that time system is taking too much time for save the document</v>
      </c>
    </row>
    <row r="15" ht="30" spans="2:4">
      <c r="B15" s="64" t="s">
        <v>161</v>
      </c>
      <c r="C15" s="65" t="s">
        <v>162</v>
      </c>
      <c r="D15" s="61" t="str">
        <f t="shared" ref="D15" si="0">B15&amp;"-"&amp;C15</f>
        <v>SANGIR PLASTICS PVT. LTD.-In Po Case Alternet Unit Use And Grn Delete That Time Pending Not Proper Update In Purchaseorderdetaiilstable</v>
      </c>
    </row>
    <row r="18" spans="2:2">
      <c r="B18" s="61" t="s">
        <v>132</v>
      </c>
    </row>
    <row r="19" spans="2:2">
      <c r="B19" s="61" t="s">
        <v>131</v>
      </c>
    </row>
    <row r="22" ht="45" spans="2:4">
      <c r="B22" s="66">
        <v>24</v>
      </c>
      <c r="C22" s="67" t="s">
        <v>163</v>
      </c>
      <c r="D22" s="68" t="s">
        <v>114</v>
      </c>
    </row>
  </sheetData>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6"/>
  <sheetViews>
    <sheetView tabSelected="1" zoomScale="92" zoomScaleNormal="92" topLeftCell="A275" workbookViewId="0">
      <selection activeCell="D284" sqref="D284"/>
    </sheetView>
  </sheetViews>
  <sheetFormatPr defaultColWidth="9" defaultRowHeight="15" outlineLevelCol="5"/>
  <cols>
    <col min="1" max="1" width="27.552380952381" customWidth="1"/>
    <col min="2" max="2" width="123.104761904762" customWidth="1"/>
    <col min="3" max="3" width="31.4380952380952" customWidth="1"/>
    <col min="4" max="4" width="57.447619047619" customWidth="1"/>
  </cols>
  <sheetData>
    <row r="1" spans="1:2">
      <c r="A1" s="1" t="s">
        <v>164</v>
      </c>
      <c r="B1" s="1"/>
    </row>
    <row r="2" spans="1:2">
      <c r="A2" s="2" t="s">
        <v>165</v>
      </c>
      <c r="B2" s="3" t="s">
        <v>166</v>
      </c>
    </row>
    <row r="3" spans="1:2">
      <c r="A3" s="2" t="s">
        <v>167</v>
      </c>
      <c r="B3" s="3" t="s">
        <v>168</v>
      </c>
    </row>
    <row r="4" spans="1:2">
      <c r="A4" s="2" t="s">
        <v>167</v>
      </c>
      <c r="B4" s="3" t="s">
        <v>169</v>
      </c>
    </row>
    <row r="5" spans="1:2">
      <c r="A5" s="2" t="s">
        <v>167</v>
      </c>
      <c r="B5" s="3" t="s">
        <v>170</v>
      </c>
    </row>
    <row r="6" spans="1:2">
      <c r="A6" s="2"/>
      <c r="B6" s="3"/>
    </row>
    <row r="7" ht="31.2" customHeight="1" spans="1:3">
      <c r="A7" s="4" t="s">
        <v>65</v>
      </c>
      <c r="B7" s="4"/>
      <c r="C7" s="4"/>
    </row>
    <row r="8" spans="1:3">
      <c r="A8" s="5" t="s">
        <v>171</v>
      </c>
      <c r="B8" s="6" t="s">
        <v>172</v>
      </c>
      <c r="C8" s="6"/>
    </row>
    <row r="9" spans="1:3">
      <c r="A9" s="7" t="s">
        <v>164</v>
      </c>
      <c r="B9" s="7"/>
      <c r="C9" s="7"/>
    </row>
    <row r="10" spans="1:3">
      <c r="A10" s="8" t="s">
        <v>108</v>
      </c>
      <c r="B10" s="8" t="s">
        <v>173</v>
      </c>
      <c r="C10" s="9" t="s">
        <v>15</v>
      </c>
    </row>
    <row r="11" ht="21" spans="1:3">
      <c r="A11" s="10">
        <v>1</v>
      </c>
      <c r="B11" s="11" t="s">
        <v>100</v>
      </c>
      <c r="C11" s="12" t="s">
        <v>21</v>
      </c>
    </row>
    <row r="12" ht="21" spans="1:3">
      <c r="A12" s="10">
        <v>2</v>
      </c>
      <c r="B12" s="11" t="s">
        <v>44</v>
      </c>
      <c r="C12" s="12" t="s">
        <v>21</v>
      </c>
    </row>
    <row r="13" ht="42" spans="1:3">
      <c r="A13" s="10">
        <v>3</v>
      </c>
      <c r="B13" s="11" t="s">
        <v>66</v>
      </c>
      <c r="C13" s="13" t="s">
        <v>104</v>
      </c>
    </row>
    <row r="14" ht="21" spans="1:3">
      <c r="A14" s="10">
        <v>4</v>
      </c>
      <c r="B14" s="11" t="s">
        <v>69</v>
      </c>
      <c r="C14" s="12" t="s">
        <v>21</v>
      </c>
    </row>
    <row r="15" ht="21" spans="1:3">
      <c r="A15" s="10">
        <v>5</v>
      </c>
      <c r="B15" s="11" t="s">
        <v>64</v>
      </c>
      <c r="C15" s="12" t="s">
        <v>21</v>
      </c>
    </row>
    <row r="16" ht="42" spans="1:3">
      <c r="A16" s="10">
        <v>6</v>
      </c>
      <c r="B16" s="11" t="s">
        <v>105</v>
      </c>
      <c r="C16" s="13" t="s">
        <v>26</v>
      </c>
    </row>
    <row r="17" ht="21" spans="1:3">
      <c r="A17" s="10"/>
      <c r="B17" s="14" t="s">
        <v>48</v>
      </c>
      <c r="C17" s="15"/>
    </row>
    <row r="18" ht="21" spans="1:3">
      <c r="A18" s="10">
        <v>7</v>
      </c>
      <c r="B18" s="11" t="s">
        <v>73</v>
      </c>
      <c r="C18" s="16" t="s">
        <v>21</v>
      </c>
    </row>
    <row r="19" ht="21" spans="1:3">
      <c r="A19" s="10">
        <v>8</v>
      </c>
      <c r="B19" s="11" t="s">
        <v>74</v>
      </c>
      <c r="C19" s="16" t="s">
        <v>21</v>
      </c>
    </row>
    <row r="20" ht="21" spans="1:3">
      <c r="A20" s="10">
        <v>9</v>
      </c>
      <c r="B20" s="11" t="s">
        <v>68</v>
      </c>
      <c r="C20" s="13" t="s">
        <v>26</v>
      </c>
    </row>
    <row r="21" ht="21" spans="1:3">
      <c r="A21" s="10">
        <v>7</v>
      </c>
      <c r="B21" s="10" t="s">
        <v>174</v>
      </c>
      <c r="C21" s="17" t="s">
        <v>175</v>
      </c>
    </row>
    <row r="22" ht="63" spans="1:3">
      <c r="A22" s="10">
        <v>8</v>
      </c>
      <c r="B22" s="18" t="s">
        <v>176</v>
      </c>
      <c r="C22" s="17" t="s">
        <v>175</v>
      </c>
    </row>
    <row r="23" ht="21" spans="1:3">
      <c r="A23" s="10">
        <v>9</v>
      </c>
      <c r="B23" s="10" t="s">
        <v>177</v>
      </c>
      <c r="C23" s="17" t="s">
        <v>175</v>
      </c>
    </row>
    <row r="24" ht="21" spans="1:3">
      <c r="A24" s="10">
        <v>10</v>
      </c>
      <c r="B24" s="10" t="s">
        <v>178</v>
      </c>
      <c r="C24" s="10"/>
    </row>
    <row r="25" ht="21" spans="1:3">
      <c r="A25" s="10">
        <v>11</v>
      </c>
      <c r="B25" s="10" t="s">
        <v>179</v>
      </c>
      <c r="C25" s="10"/>
    </row>
    <row r="26" ht="21" spans="1:3">
      <c r="A26" s="10">
        <v>12</v>
      </c>
      <c r="B26" s="10" t="s">
        <v>180</v>
      </c>
      <c r="C26" s="10"/>
    </row>
    <row r="27" ht="21" spans="1:3">
      <c r="A27" s="10">
        <v>13</v>
      </c>
      <c r="B27" s="10" t="s">
        <v>181</v>
      </c>
      <c r="C27" s="10"/>
    </row>
    <row r="28" ht="21" spans="1:3">
      <c r="A28" s="10">
        <v>14</v>
      </c>
      <c r="B28" s="10" t="s">
        <v>182</v>
      </c>
      <c r="C28" s="10"/>
    </row>
    <row r="29" ht="21" spans="1:3">
      <c r="A29" s="10">
        <v>15</v>
      </c>
      <c r="B29" s="10" t="s">
        <v>183</v>
      </c>
      <c r="C29" s="10"/>
    </row>
    <row r="30" ht="21" spans="1:3">
      <c r="A30" s="10">
        <v>16</v>
      </c>
      <c r="B30" s="10" t="s">
        <v>184</v>
      </c>
      <c r="C30" s="10"/>
    </row>
    <row r="31" ht="21" spans="1:3">
      <c r="A31" s="10">
        <v>17</v>
      </c>
      <c r="B31" s="19" t="s">
        <v>105</v>
      </c>
      <c r="C31" s="19"/>
    </row>
    <row r="34" ht="21" spans="1:3">
      <c r="A34" s="4" t="s">
        <v>185</v>
      </c>
      <c r="B34" s="4"/>
      <c r="C34" s="4"/>
    </row>
    <row r="35" ht="21" spans="1:3">
      <c r="A35" s="20" t="s">
        <v>171</v>
      </c>
      <c r="B35" s="21" t="s">
        <v>186</v>
      </c>
      <c r="C35" s="21"/>
    </row>
    <row r="36" ht="21" spans="1:3">
      <c r="A36" s="22" t="s">
        <v>164</v>
      </c>
      <c r="B36" s="23"/>
      <c r="C36" s="24"/>
    </row>
    <row r="37" ht="21" spans="1:3">
      <c r="A37" s="25" t="s">
        <v>108</v>
      </c>
      <c r="B37" s="25" t="s">
        <v>173</v>
      </c>
      <c r="C37" s="26" t="s">
        <v>15</v>
      </c>
    </row>
    <row r="38" ht="21" spans="1:3">
      <c r="A38" s="10">
        <v>1</v>
      </c>
      <c r="B38" s="27" t="s">
        <v>68</v>
      </c>
      <c r="C38" s="28" t="s">
        <v>26</v>
      </c>
    </row>
    <row r="39" ht="42" spans="1:3">
      <c r="A39" s="10">
        <v>2</v>
      </c>
      <c r="B39" s="27" t="s">
        <v>70</v>
      </c>
      <c r="C39" s="29" t="s">
        <v>21</v>
      </c>
    </row>
    <row r="40" ht="42" spans="1:3">
      <c r="A40" s="10">
        <v>3</v>
      </c>
      <c r="B40" s="27" t="s">
        <v>66</v>
      </c>
      <c r="C40" s="28" t="s">
        <v>104</v>
      </c>
    </row>
    <row r="41" ht="42" spans="1:3">
      <c r="A41" s="10">
        <v>4</v>
      </c>
      <c r="B41" s="27" t="s">
        <v>61</v>
      </c>
      <c r="C41" s="29" t="s">
        <v>21</v>
      </c>
    </row>
    <row r="42" ht="26.4" customHeight="1" spans="1:3">
      <c r="A42" s="10">
        <v>5</v>
      </c>
      <c r="B42" s="27" t="s">
        <v>72</v>
      </c>
      <c r="C42" s="29" t="s">
        <v>21</v>
      </c>
    </row>
    <row r="43" ht="21" spans="1:3">
      <c r="A43" s="10">
        <v>6</v>
      </c>
      <c r="B43" s="27" t="s">
        <v>187</v>
      </c>
      <c r="C43" s="29" t="s">
        <v>21</v>
      </c>
    </row>
    <row r="44" ht="21" spans="1:3">
      <c r="A44" s="10">
        <v>7</v>
      </c>
      <c r="B44" s="10" t="s">
        <v>188</v>
      </c>
      <c r="C44" s="30"/>
    </row>
    <row r="45" ht="21" spans="1:3">
      <c r="A45" s="10">
        <v>8</v>
      </c>
      <c r="B45" s="10" t="s">
        <v>189</v>
      </c>
      <c r="C45" s="30"/>
    </row>
    <row r="46" ht="21" spans="1:3">
      <c r="A46" s="10">
        <v>9</v>
      </c>
      <c r="B46" s="10" t="s">
        <v>190</v>
      </c>
      <c r="C46" s="30"/>
    </row>
    <row r="47" ht="21" spans="1:3">
      <c r="A47" s="10">
        <v>10</v>
      </c>
      <c r="B47" s="10" t="s">
        <v>181</v>
      </c>
      <c r="C47" s="30"/>
    </row>
    <row r="48" ht="21" spans="1:3">
      <c r="A48" s="10">
        <v>11</v>
      </c>
      <c r="B48" s="10" t="s">
        <v>182</v>
      </c>
      <c r="C48" s="30"/>
    </row>
    <row r="49" ht="21" spans="1:3">
      <c r="A49" s="10">
        <v>12</v>
      </c>
      <c r="B49" s="10" t="s">
        <v>183</v>
      </c>
      <c r="C49" s="30"/>
    </row>
    <row r="50" ht="42" spans="1:3">
      <c r="A50" s="10">
        <v>13</v>
      </c>
      <c r="B50" s="31" t="s">
        <v>191</v>
      </c>
      <c r="C50" s="32"/>
    </row>
    <row r="51" ht="42" spans="1:3">
      <c r="A51" s="33">
        <v>14</v>
      </c>
      <c r="B51" s="27" t="s">
        <v>106</v>
      </c>
      <c r="C51" s="29" t="s">
        <v>21</v>
      </c>
    </row>
    <row r="52" ht="21" spans="1:3">
      <c r="A52" s="34" t="s">
        <v>48</v>
      </c>
      <c r="B52" s="35"/>
      <c r="C52" s="35"/>
    </row>
    <row r="53" ht="21" spans="1:3">
      <c r="A53" s="33">
        <v>1</v>
      </c>
      <c r="B53" s="27" t="s">
        <v>82</v>
      </c>
      <c r="C53" s="29" t="s">
        <v>21</v>
      </c>
    </row>
    <row r="54" ht="42" spans="1:3">
      <c r="A54" s="33">
        <v>2</v>
      </c>
      <c r="B54" s="27" t="s">
        <v>192</v>
      </c>
      <c r="C54" s="29" t="s">
        <v>21</v>
      </c>
    </row>
    <row r="56" ht="21" spans="1:2">
      <c r="A56" s="36" t="s">
        <v>193</v>
      </c>
      <c r="B56" s="37"/>
    </row>
    <row r="57" ht="21" spans="1:2">
      <c r="A57" s="38" t="s">
        <v>108</v>
      </c>
      <c r="B57" s="38" t="s">
        <v>109</v>
      </c>
    </row>
    <row r="58" ht="21" spans="1:3">
      <c r="A58" s="10">
        <v>1</v>
      </c>
      <c r="B58" s="39" t="s">
        <v>32</v>
      </c>
      <c r="C58" s="29" t="s">
        <v>21</v>
      </c>
    </row>
    <row r="59" ht="42" spans="1:3">
      <c r="A59" s="10">
        <v>2</v>
      </c>
      <c r="B59" s="39" t="s">
        <v>30</v>
      </c>
      <c r="C59" s="29" t="s">
        <v>21</v>
      </c>
    </row>
    <row r="60" ht="63" spans="1:3">
      <c r="A60" s="10">
        <v>3</v>
      </c>
      <c r="B60" s="39" t="s">
        <v>34</v>
      </c>
      <c r="C60" s="29" t="s">
        <v>21</v>
      </c>
    </row>
    <row r="61" ht="63" spans="1:3">
      <c r="A61" s="10">
        <v>4</v>
      </c>
      <c r="B61" s="39" t="s">
        <v>37</v>
      </c>
      <c r="C61" s="29" t="s">
        <v>21</v>
      </c>
    </row>
    <row r="62" ht="42" spans="1:3">
      <c r="A62" s="10">
        <v>5</v>
      </c>
      <c r="B62" s="18" t="s">
        <v>124</v>
      </c>
      <c r="C62" s="29" t="s">
        <v>21</v>
      </c>
    </row>
    <row r="63" ht="42" spans="1:3">
      <c r="A63" s="10">
        <v>6</v>
      </c>
      <c r="B63" s="18" t="s">
        <v>129</v>
      </c>
      <c r="C63" s="29" t="s">
        <v>21</v>
      </c>
    </row>
    <row r="64" ht="21" spans="1:3">
      <c r="A64" s="10">
        <v>7</v>
      </c>
      <c r="B64" s="27" t="s">
        <v>74</v>
      </c>
      <c r="C64" s="29" t="s">
        <v>21</v>
      </c>
    </row>
    <row r="65" ht="21" spans="3:3">
      <c r="C65" s="29"/>
    </row>
    <row r="67" ht="21" spans="1:3">
      <c r="A67" s="4" t="s">
        <v>194</v>
      </c>
      <c r="B67" s="4"/>
      <c r="C67" s="4"/>
    </row>
    <row r="68" ht="21" spans="1:3">
      <c r="A68" s="40" t="s">
        <v>171</v>
      </c>
      <c r="B68" s="21" t="s">
        <v>195</v>
      </c>
      <c r="C68" s="21"/>
    </row>
    <row r="69" ht="21" spans="1:3">
      <c r="A69" s="22" t="s">
        <v>164</v>
      </c>
      <c r="B69" s="23"/>
      <c r="C69" s="41"/>
    </row>
    <row r="70" ht="21" spans="1:3">
      <c r="A70" s="25" t="s">
        <v>108</v>
      </c>
      <c r="B70" s="25" t="s">
        <v>173</v>
      </c>
      <c r="C70" s="42" t="s">
        <v>15</v>
      </c>
    </row>
    <row r="71" ht="21" spans="1:4">
      <c r="A71" s="33">
        <v>1</v>
      </c>
      <c r="B71" s="27" t="s">
        <v>68</v>
      </c>
      <c r="C71" s="28" t="s">
        <v>26</v>
      </c>
      <c r="D71" s="43"/>
    </row>
    <row r="72" ht="42" spans="1:4">
      <c r="A72" s="33">
        <v>2</v>
      </c>
      <c r="B72" s="27" t="s">
        <v>196</v>
      </c>
      <c r="C72" s="44" t="s">
        <v>21</v>
      </c>
      <c r="D72" s="27" t="s">
        <v>197</v>
      </c>
    </row>
    <row r="73" ht="21" spans="1:4">
      <c r="A73" s="33">
        <v>3</v>
      </c>
      <c r="B73" s="27" t="s">
        <v>80</v>
      </c>
      <c r="C73" s="44" t="s">
        <v>21</v>
      </c>
      <c r="D73" s="43"/>
    </row>
    <row r="74" ht="21" spans="1:4">
      <c r="A74" s="33">
        <v>4</v>
      </c>
      <c r="B74" s="27" t="s">
        <v>198</v>
      </c>
      <c r="C74" s="44" t="s">
        <v>21</v>
      </c>
      <c r="D74" s="43"/>
    </row>
    <row r="75" ht="21" spans="1:4">
      <c r="A75" s="33">
        <v>5</v>
      </c>
      <c r="B75" s="27" t="s">
        <v>199</v>
      </c>
      <c r="C75" s="44" t="s">
        <v>21</v>
      </c>
      <c r="D75" s="43"/>
    </row>
    <row r="76" ht="21" spans="1:4">
      <c r="A76" s="33">
        <v>6</v>
      </c>
      <c r="B76" s="27" t="s">
        <v>200</v>
      </c>
      <c r="C76" s="44" t="s">
        <v>21</v>
      </c>
      <c r="D76" s="43"/>
    </row>
    <row r="77" ht="42" spans="1:4">
      <c r="A77" s="33">
        <v>7</v>
      </c>
      <c r="B77" s="27" t="s">
        <v>201</v>
      </c>
      <c r="C77" s="44" t="s">
        <v>21</v>
      </c>
      <c r="D77" s="43"/>
    </row>
    <row r="78" ht="21" spans="1:4">
      <c r="A78" s="33">
        <v>8</v>
      </c>
      <c r="B78" s="27" t="s">
        <v>202</v>
      </c>
      <c r="C78" s="30"/>
      <c r="D78" s="43"/>
    </row>
    <row r="79" ht="21" spans="1:4">
      <c r="A79" s="33">
        <v>9</v>
      </c>
      <c r="B79" s="27" t="s">
        <v>203</v>
      </c>
      <c r="C79" s="30"/>
      <c r="D79" s="43"/>
    </row>
    <row r="80" ht="42" spans="1:4">
      <c r="A80" s="33">
        <v>10</v>
      </c>
      <c r="B80" s="45" t="s">
        <v>204</v>
      </c>
      <c r="C80" s="27" t="s">
        <v>205</v>
      </c>
      <c r="D80" s="43"/>
    </row>
    <row r="81" ht="21" spans="1:4">
      <c r="A81" s="33">
        <v>11</v>
      </c>
      <c r="B81" s="33" t="s">
        <v>190</v>
      </c>
      <c r="C81" s="27" t="s">
        <v>206</v>
      </c>
      <c r="D81" s="43"/>
    </row>
    <row r="82" ht="21" spans="1:4">
      <c r="A82" s="33">
        <v>12</v>
      </c>
      <c r="B82" s="33" t="s">
        <v>207</v>
      </c>
      <c r="C82" s="27" t="s">
        <v>208</v>
      </c>
      <c r="D82" s="43"/>
    </row>
    <row r="83" ht="42" spans="1:4">
      <c r="A83" s="33">
        <v>13</v>
      </c>
      <c r="B83" s="45" t="s">
        <v>209</v>
      </c>
      <c r="C83" s="27" t="s">
        <v>208</v>
      </c>
      <c r="D83" s="43"/>
    </row>
    <row r="84" ht="21" spans="1:4">
      <c r="A84" s="33">
        <v>14</v>
      </c>
      <c r="B84" s="33" t="s">
        <v>183</v>
      </c>
      <c r="C84" s="27" t="s">
        <v>210</v>
      </c>
      <c r="D84" s="43"/>
    </row>
    <row r="85" ht="42" spans="1:4">
      <c r="A85" s="33">
        <v>15</v>
      </c>
      <c r="B85" s="31" t="s">
        <v>211</v>
      </c>
      <c r="C85" s="27" t="s">
        <v>212</v>
      </c>
      <c r="D85" s="43"/>
    </row>
    <row r="86" ht="21" spans="1:4">
      <c r="A86" s="34" t="s">
        <v>48</v>
      </c>
      <c r="B86" s="35"/>
      <c r="C86" s="35"/>
      <c r="D86" s="43"/>
    </row>
    <row r="87" ht="21" spans="1:4">
      <c r="A87" s="33">
        <v>1</v>
      </c>
      <c r="B87" s="27" t="s">
        <v>213</v>
      </c>
      <c r="C87" s="44" t="s">
        <v>21</v>
      </c>
      <c r="D87" s="43"/>
    </row>
    <row r="88" ht="21" spans="1:4">
      <c r="A88" s="33">
        <v>2</v>
      </c>
      <c r="B88" s="27" t="s">
        <v>214</v>
      </c>
      <c r="C88" s="44" t="s">
        <v>21</v>
      </c>
      <c r="D88" s="43"/>
    </row>
    <row r="89" ht="21" spans="1:4">
      <c r="A89" s="33">
        <v>3</v>
      </c>
      <c r="B89" s="27" t="s">
        <v>215</v>
      </c>
      <c r="C89" s="44" t="s">
        <v>21</v>
      </c>
      <c r="D89" s="43" t="s">
        <v>216</v>
      </c>
    </row>
    <row r="90" ht="42" spans="1:4">
      <c r="A90" s="33">
        <v>4</v>
      </c>
      <c r="B90" s="27" t="s">
        <v>217</v>
      </c>
      <c r="C90" s="44" t="s">
        <v>21</v>
      </c>
      <c r="D90" s="43" t="s">
        <v>216</v>
      </c>
    </row>
    <row r="91" ht="21" spans="1:4">
      <c r="A91" s="33">
        <v>5</v>
      </c>
      <c r="B91" s="27" t="s">
        <v>218</v>
      </c>
      <c r="C91" s="44" t="s">
        <v>21</v>
      </c>
      <c r="D91" s="43" t="s">
        <v>216</v>
      </c>
    </row>
    <row r="92" ht="42" spans="1:4">
      <c r="A92" s="33">
        <v>6</v>
      </c>
      <c r="B92" s="27" t="s">
        <v>219</v>
      </c>
      <c r="C92" s="44" t="s">
        <v>21</v>
      </c>
      <c r="D92" s="43" t="s">
        <v>216</v>
      </c>
    </row>
    <row r="93" ht="21" spans="1:4">
      <c r="A93" s="33">
        <v>7</v>
      </c>
      <c r="B93" s="27" t="s">
        <v>220</v>
      </c>
      <c r="C93" s="44" t="s">
        <v>21</v>
      </c>
      <c r="D93" s="43" t="s">
        <v>216</v>
      </c>
    </row>
    <row r="97" ht="21" spans="1:3">
      <c r="A97" s="4" t="s">
        <v>221</v>
      </c>
      <c r="B97" s="4"/>
      <c r="C97" s="4"/>
    </row>
    <row r="98" ht="21" spans="1:3">
      <c r="A98" s="40" t="s">
        <v>171</v>
      </c>
      <c r="B98" s="21" t="s">
        <v>222</v>
      </c>
      <c r="C98" s="21"/>
    </row>
    <row r="99" ht="21" spans="1:3">
      <c r="A99" s="22" t="s">
        <v>164</v>
      </c>
      <c r="B99" s="23"/>
      <c r="C99" s="41"/>
    </row>
    <row r="100" ht="21" spans="1:3">
      <c r="A100" s="25" t="s">
        <v>108</v>
      </c>
      <c r="B100" s="25" t="s">
        <v>173</v>
      </c>
      <c r="C100" s="42" t="s">
        <v>15</v>
      </c>
    </row>
    <row r="101" ht="21" spans="1:3">
      <c r="A101" s="33">
        <v>1</v>
      </c>
      <c r="B101" s="27" t="s">
        <v>68</v>
      </c>
      <c r="C101" s="44" t="s">
        <v>21</v>
      </c>
    </row>
    <row r="102" ht="21" spans="1:3">
      <c r="A102" s="33">
        <v>2</v>
      </c>
      <c r="B102" s="27" t="s">
        <v>223</v>
      </c>
      <c r="C102" s="44" t="s">
        <v>21</v>
      </c>
    </row>
    <row r="103" ht="21" spans="1:3">
      <c r="A103" s="33">
        <v>3</v>
      </c>
      <c r="B103" s="27" t="s">
        <v>224</v>
      </c>
      <c r="C103" s="44" t="s">
        <v>21</v>
      </c>
    </row>
    <row r="104" ht="21" spans="1:3">
      <c r="A104" s="33">
        <v>4</v>
      </c>
      <c r="B104" s="27" t="s">
        <v>225</v>
      </c>
      <c r="C104" s="44" t="s">
        <v>21</v>
      </c>
    </row>
    <row r="105" ht="21" spans="1:3">
      <c r="A105" s="33">
        <v>5</v>
      </c>
      <c r="B105" s="27" t="s">
        <v>226</v>
      </c>
      <c r="C105" s="46" t="s">
        <v>227</v>
      </c>
    </row>
    <row r="106" ht="42" spans="1:3">
      <c r="A106" s="33">
        <v>6</v>
      </c>
      <c r="B106" s="27" t="s">
        <v>192</v>
      </c>
      <c r="C106" s="46" t="s">
        <v>227</v>
      </c>
    </row>
    <row r="107" ht="42" spans="1:4">
      <c r="A107" s="33">
        <v>7</v>
      </c>
      <c r="B107" s="27" t="s">
        <v>228</v>
      </c>
      <c r="C107" s="44" t="s">
        <v>21</v>
      </c>
      <c r="D107" s="43" t="s">
        <v>216</v>
      </c>
    </row>
    <row r="108" ht="42" spans="1:4">
      <c r="A108" s="33">
        <v>8</v>
      </c>
      <c r="B108" s="27" t="s">
        <v>229</v>
      </c>
      <c r="C108" s="44" t="s">
        <v>21</v>
      </c>
      <c r="D108" s="43" t="s">
        <v>216</v>
      </c>
    </row>
    <row r="109" ht="42" spans="1:4">
      <c r="A109" s="27">
        <v>9</v>
      </c>
      <c r="B109" s="27" t="s">
        <v>230</v>
      </c>
      <c r="C109" s="47" t="s">
        <v>231</v>
      </c>
      <c r="D109" s="43" t="s">
        <v>216</v>
      </c>
    </row>
    <row r="110" ht="21" spans="1:6">
      <c r="A110" s="33">
        <v>10</v>
      </c>
      <c r="B110" s="27" t="s">
        <v>232</v>
      </c>
      <c r="C110" s="44" t="s">
        <v>21</v>
      </c>
      <c r="D110" s="43" t="s">
        <v>216</v>
      </c>
      <c r="F110" s="27"/>
    </row>
    <row r="111" ht="21" spans="1:3">
      <c r="A111" s="33">
        <v>11</v>
      </c>
      <c r="B111" s="27" t="s">
        <v>202</v>
      </c>
      <c r="C111" s="44" t="s">
        <v>21</v>
      </c>
    </row>
    <row r="112" ht="21" spans="1:3">
      <c r="A112" s="33">
        <v>12</v>
      </c>
      <c r="B112" s="27" t="s">
        <v>203</v>
      </c>
      <c r="C112" s="44" t="s">
        <v>21</v>
      </c>
    </row>
    <row r="113" ht="21" spans="1:3">
      <c r="A113" s="33">
        <v>13</v>
      </c>
      <c r="B113" s="27" t="s">
        <v>233</v>
      </c>
      <c r="C113" s="27" t="s">
        <v>234</v>
      </c>
    </row>
    <row r="114" ht="42" spans="1:3">
      <c r="A114" s="33">
        <v>14</v>
      </c>
      <c r="B114" s="45" t="s">
        <v>204</v>
      </c>
      <c r="C114" s="27" t="s">
        <v>234</v>
      </c>
    </row>
    <row r="115" ht="21" spans="1:3">
      <c r="A115" s="33">
        <v>15</v>
      </c>
      <c r="B115" s="27" t="s">
        <v>235</v>
      </c>
      <c r="C115" s="27" t="s">
        <v>205</v>
      </c>
    </row>
    <row r="116" ht="21" spans="1:3">
      <c r="A116" s="33">
        <v>16</v>
      </c>
      <c r="B116" s="27" t="s">
        <v>236</v>
      </c>
      <c r="C116" s="27" t="s">
        <v>210</v>
      </c>
    </row>
    <row r="117" ht="42" spans="1:3">
      <c r="A117" s="33">
        <v>17</v>
      </c>
      <c r="B117" s="27" t="s">
        <v>209</v>
      </c>
      <c r="C117" s="27" t="s">
        <v>208</v>
      </c>
    </row>
    <row r="118" ht="21" spans="1:3">
      <c r="A118" s="33">
        <v>18</v>
      </c>
      <c r="B118" s="27" t="s">
        <v>183</v>
      </c>
      <c r="C118" s="27" t="s">
        <v>234</v>
      </c>
    </row>
    <row r="119" ht="42" spans="1:3">
      <c r="A119" s="33">
        <v>19</v>
      </c>
      <c r="B119" s="27" t="s">
        <v>211</v>
      </c>
      <c r="C119" s="27" t="s">
        <v>212</v>
      </c>
    </row>
    <row r="120" ht="21" spans="1:3">
      <c r="A120" s="33">
        <v>20</v>
      </c>
      <c r="B120" s="33" t="s">
        <v>237</v>
      </c>
      <c r="C120" s="33" t="s">
        <v>238</v>
      </c>
    </row>
    <row r="121" ht="21" spans="1:3">
      <c r="A121" s="34" t="s">
        <v>48</v>
      </c>
      <c r="B121" s="35"/>
      <c r="C121" s="35"/>
    </row>
    <row r="122" ht="21" spans="1:4">
      <c r="A122" s="33">
        <v>1</v>
      </c>
      <c r="B122" s="27" t="s">
        <v>214</v>
      </c>
      <c r="C122" s="44" t="s">
        <v>21</v>
      </c>
      <c r="D122" s="43"/>
    </row>
    <row r="123" ht="21" spans="1:4">
      <c r="A123" s="33">
        <v>2</v>
      </c>
      <c r="B123" s="27" t="s">
        <v>215</v>
      </c>
      <c r="C123" s="44" t="s">
        <v>21</v>
      </c>
      <c r="D123" s="43" t="s">
        <v>216</v>
      </c>
    </row>
    <row r="124" ht="42" spans="1:4">
      <c r="A124" s="33">
        <v>3</v>
      </c>
      <c r="B124" s="27" t="s">
        <v>217</v>
      </c>
      <c r="C124" s="44" t="s">
        <v>21</v>
      </c>
      <c r="D124" s="43" t="s">
        <v>216</v>
      </c>
    </row>
    <row r="125" ht="21" spans="1:4">
      <c r="A125" s="33">
        <v>4</v>
      </c>
      <c r="B125" s="27" t="s">
        <v>218</v>
      </c>
      <c r="C125" s="44" t="s">
        <v>21</v>
      </c>
      <c r="D125" s="43" t="s">
        <v>216</v>
      </c>
    </row>
    <row r="126" ht="42" spans="1:4">
      <c r="A126" s="33">
        <v>5</v>
      </c>
      <c r="B126" s="27" t="s">
        <v>219</v>
      </c>
      <c r="C126" s="44" t="s">
        <v>21</v>
      </c>
      <c r="D126" s="43" t="s">
        <v>216</v>
      </c>
    </row>
    <row r="127" ht="21" spans="1:4">
      <c r="A127" s="33">
        <v>6</v>
      </c>
      <c r="B127" s="27" t="s">
        <v>220</v>
      </c>
      <c r="C127" s="44" t="s">
        <v>21</v>
      </c>
      <c r="D127" s="43" t="s">
        <v>216</v>
      </c>
    </row>
    <row r="128" ht="21" spans="1:3">
      <c r="A128" s="48"/>
      <c r="B128" s="49"/>
      <c r="C128" s="50"/>
    </row>
    <row r="129" ht="21" spans="1:3">
      <c r="A129" s="51" t="s">
        <v>193</v>
      </c>
      <c r="B129" s="43"/>
      <c r="C129" s="43"/>
    </row>
    <row r="130" ht="21" spans="1:3">
      <c r="A130" s="52" t="s">
        <v>108</v>
      </c>
      <c r="B130" s="52" t="s">
        <v>109</v>
      </c>
      <c r="C130" s="43"/>
    </row>
    <row r="131" ht="21" spans="1:3">
      <c r="A131" s="33">
        <v>1</v>
      </c>
      <c r="B131" s="27" t="s">
        <v>68</v>
      </c>
      <c r="C131" s="44" t="s">
        <v>21</v>
      </c>
    </row>
    <row r="132" ht="21" spans="1:3">
      <c r="A132" s="33">
        <v>2</v>
      </c>
      <c r="B132" s="27" t="s">
        <v>239</v>
      </c>
      <c r="C132" s="44" t="s">
        <v>21</v>
      </c>
    </row>
    <row r="133" ht="21" spans="1:3">
      <c r="A133" s="33">
        <v>3</v>
      </c>
      <c r="B133" s="27" t="s">
        <v>80</v>
      </c>
      <c r="C133" s="44" t="s">
        <v>21</v>
      </c>
    </row>
    <row r="134" ht="21" spans="1:3">
      <c r="A134" s="33">
        <v>4</v>
      </c>
      <c r="B134" s="27" t="s">
        <v>198</v>
      </c>
      <c r="C134" s="44" t="s">
        <v>21</v>
      </c>
    </row>
    <row r="135" ht="21" spans="1:3">
      <c r="A135" s="33">
        <v>5</v>
      </c>
      <c r="B135" s="27" t="s">
        <v>226</v>
      </c>
      <c r="C135" s="44" t="s">
        <v>21</v>
      </c>
    </row>
    <row r="136" ht="77" customHeight="1" spans="1:3">
      <c r="A136" s="33">
        <v>6</v>
      </c>
      <c r="B136" s="27" t="s">
        <v>192</v>
      </c>
      <c r="C136" s="44" t="s">
        <v>21</v>
      </c>
    </row>
    <row r="137" ht="21" spans="1:3">
      <c r="A137" s="33">
        <v>7</v>
      </c>
      <c r="B137" s="27" t="s">
        <v>225</v>
      </c>
      <c r="C137" s="44" t="s">
        <v>21</v>
      </c>
    </row>
    <row r="140" ht="21" spans="1:3">
      <c r="A140" s="4" t="s">
        <v>240</v>
      </c>
      <c r="B140" s="4"/>
      <c r="C140" s="4"/>
    </row>
    <row r="141" ht="21" spans="1:3">
      <c r="A141" s="40" t="s">
        <v>171</v>
      </c>
      <c r="B141" s="21" t="s">
        <v>241</v>
      </c>
      <c r="C141" s="21"/>
    </row>
    <row r="142" ht="21" spans="1:3">
      <c r="A142" s="53" t="s">
        <v>164</v>
      </c>
      <c r="B142" s="53"/>
      <c r="C142" s="53"/>
    </row>
    <row r="143" ht="21" spans="1:3">
      <c r="A143" s="54" t="s">
        <v>108</v>
      </c>
      <c r="B143" s="54" t="s">
        <v>173</v>
      </c>
      <c r="C143" s="55" t="s">
        <v>15</v>
      </c>
    </row>
    <row r="144" ht="42" spans="1:4">
      <c r="A144" s="33">
        <v>1</v>
      </c>
      <c r="B144" s="45" t="s">
        <v>242</v>
      </c>
      <c r="C144" s="44" t="s">
        <v>21</v>
      </c>
      <c r="D144" s="3"/>
    </row>
    <row r="145" ht="42" spans="1:4">
      <c r="A145" s="33">
        <v>2</v>
      </c>
      <c r="B145" s="45" t="s">
        <v>243</v>
      </c>
      <c r="C145" s="44" t="s">
        <v>21</v>
      </c>
      <c r="D145" s="3"/>
    </row>
    <row r="146" ht="21" spans="1:4">
      <c r="A146" s="33">
        <v>3</v>
      </c>
      <c r="B146" s="45" t="s">
        <v>224</v>
      </c>
      <c r="C146" s="28" t="s">
        <v>26</v>
      </c>
      <c r="D146" s="3"/>
    </row>
    <row r="147" ht="42" spans="1:4">
      <c r="A147" s="33">
        <v>4</v>
      </c>
      <c r="B147" s="45" t="s">
        <v>244</v>
      </c>
      <c r="C147" s="46" t="s">
        <v>227</v>
      </c>
      <c r="D147" s="3"/>
    </row>
    <row r="148" ht="42" spans="1:4">
      <c r="A148" s="33">
        <v>5</v>
      </c>
      <c r="B148" s="45" t="s">
        <v>245</v>
      </c>
      <c r="C148" s="46" t="s">
        <v>227</v>
      </c>
      <c r="D148" s="3"/>
    </row>
    <row r="149" ht="21" spans="1:4">
      <c r="A149" s="33">
        <v>6</v>
      </c>
      <c r="B149" s="45" t="s">
        <v>246</v>
      </c>
      <c r="C149" s="44" t="s">
        <v>21</v>
      </c>
      <c r="D149" s="3"/>
    </row>
    <row r="150" ht="21" spans="1:4">
      <c r="A150" s="33">
        <v>7</v>
      </c>
      <c r="B150" s="45" t="s">
        <v>247</v>
      </c>
      <c r="C150" s="28" t="s">
        <v>26</v>
      </c>
      <c r="D150" s="3"/>
    </row>
    <row r="151" ht="21" spans="1:4">
      <c r="A151" s="33">
        <v>8</v>
      </c>
      <c r="B151" s="45" t="s">
        <v>248</v>
      </c>
      <c r="C151" s="46" t="s">
        <v>227</v>
      </c>
      <c r="D151" s="3"/>
    </row>
    <row r="152" ht="21" spans="1:4">
      <c r="A152" s="33">
        <v>9</v>
      </c>
      <c r="B152" s="27" t="s">
        <v>249</v>
      </c>
      <c r="C152" s="46" t="s">
        <v>227</v>
      </c>
      <c r="D152" s="3"/>
    </row>
    <row r="153" ht="21" spans="1:4">
      <c r="A153" s="33">
        <v>10</v>
      </c>
      <c r="B153" s="27" t="s">
        <v>250</v>
      </c>
      <c r="C153" s="44" t="s">
        <v>21</v>
      </c>
      <c r="D153" s="3"/>
    </row>
    <row r="154" ht="42" spans="1:4">
      <c r="A154" s="33">
        <v>11</v>
      </c>
      <c r="B154" s="27" t="s">
        <v>230</v>
      </c>
      <c r="C154" s="47" t="s">
        <v>231</v>
      </c>
      <c r="D154" s="43" t="s">
        <v>216</v>
      </c>
    </row>
    <row r="155" ht="21" spans="1:4">
      <c r="A155" s="34" t="s">
        <v>48</v>
      </c>
      <c r="B155" s="35"/>
      <c r="C155" s="35"/>
      <c r="D155" s="3"/>
    </row>
    <row r="156" ht="42" spans="1:4">
      <c r="A156" s="33">
        <v>12</v>
      </c>
      <c r="B156" s="27" t="s">
        <v>251</v>
      </c>
      <c r="C156" s="44" t="s">
        <v>21</v>
      </c>
      <c r="D156" s="3"/>
    </row>
    <row r="157" ht="42" spans="1:4">
      <c r="A157" s="33">
        <v>13</v>
      </c>
      <c r="B157" s="27" t="s">
        <v>192</v>
      </c>
      <c r="C157" s="28" t="s">
        <v>26</v>
      </c>
      <c r="D157" s="3"/>
    </row>
    <row r="158" ht="42" spans="1:4">
      <c r="A158" s="33">
        <v>14</v>
      </c>
      <c r="B158" s="27" t="s">
        <v>252</v>
      </c>
      <c r="C158" s="44" t="s">
        <v>253</v>
      </c>
      <c r="D158" s="3"/>
    </row>
    <row r="159" ht="42" spans="1:4">
      <c r="A159" s="33">
        <v>15</v>
      </c>
      <c r="B159" s="27" t="s">
        <v>254</v>
      </c>
      <c r="C159" s="44" t="s">
        <v>253</v>
      </c>
      <c r="D159" s="3"/>
    </row>
    <row r="160" ht="42" spans="1:4">
      <c r="A160" s="33">
        <v>16</v>
      </c>
      <c r="B160" s="27" t="s">
        <v>255</v>
      </c>
      <c r="C160" s="44" t="s">
        <v>21</v>
      </c>
      <c r="D160" s="43" t="s">
        <v>216</v>
      </c>
    </row>
    <row r="161" ht="42" spans="1:4">
      <c r="A161" s="33">
        <v>17</v>
      </c>
      <c r="B161" s="27" t="s">
        <v>256</v>
      </c>
      <c r="C161" s="44" t="s">
        <v>21</v>
      </c>
      <c r="D161" s="43" t="s">
        <v>216</v>
      </c>
    </row>
    <row r="162" ht="42" spans="1:4">
      <c r="A162" s="33">
        <v>18</v>
      </c>
      <c r="B162" s="45" t="s">
        <v>204</v>
      </c>
      <c r="C162" s="27" t="s">
        <v>257</v>
      </c>
      <c r="D162" s="3"/>
    </row>
    <row r="163" ht="21" spans="1:4">
      <c r="A163" s="33">
        <v>19</v>
      </c>
      <c r="B163" s="33" t="s">
        <v>190</v>
      </c>
      <c r="C163" s="27" t="s">
        <v>258</v>
      </c>
      <c r="D163" s="3"/>
    </row>
    <row r="164" ht="21" spans="1:4">
      <c r="A164" s="33">
        <v>20</v>
      </c>
      <c r="B164" s="33" t="s">
        <v>207</v>
      </c>
      <c r="C164" s="27" t="s">
        <v>258</v>
      </c>
      <c r="D164" s="3"/>
    </row>
    <row r="165" ht="42" spans="1:4">
      <c r="A165" s="33">
        <v>21</v>
      </c>
      <c r="B165" s="45" t="s">
        <v>209</v>
      </c>
      <c r="C165" s="27" t="s">
        <v>259</v>
      </c>
      <c r="D165" s="3"/>
    </row>
    <row r="166" ht="21" spans="1:4">
      <c r="A166" s="33">
        <v>22</v>
      </c>
      <c r="B166" s="33" t="s">
        <v>183</v>
      </c>
      <c r="C166" s="27" t="s">
        <v>260</v>
      </c>
      <c r="D166" s="3"/>
    </row>
    <row r="167" ht="42" spans="1:4">
      <c r="A167" s="33">
        <v>23</v>
      </c>
      <c r="B167" s="31" t="s">
        <v>211</v>
      </c>
      <c r="C167" s="27" t="s">
        <v>261</v>
      </c>
      <c r="D167" s="3"/>
    </row>
    <row r="168" ht="21" spans="1:4">
      <c r="A168" s="33">
        <v>24</v>
      </c>
      <c r="B168" s="27" t="s">
        <v>236</v>
      </c>
      <c r="C168" s="27" t="s">
        <v>262</v>
      </c>
      <c r="D168" s="3"/>
    </row>
    <row r="169" ht="21" spans="1:4">
      <c r="A169" s="33">
        <v>25</v>
      </c>
      <c r="B169" s="33" t="s">
        <v>237</v>
      </c>
      <c r="C169" s="27" t="s">
        <v>263</v>
      </c>
      <c r="D169" s="3"/>
    </row>
    <row r="172" ht="21" spans="1:3">
      <c r="A172" s="4" t="s">
        <v>264</v>
      </c>
      <c r="B172" s="4"/>
      <c r="C172" s="4"/>
    </row>
    <row r="173" ht="21" spans="1:3">
      <c r="A173" s="40" t="s">
        <v>171</v>
      </c>
      <c r="B173" s="21" t="s">
        <v>222</v>
      </c>
      <c r="C173" s="21"/>
    </row>
    <row r="174" ht="21" spans="1:3">
      <c r="A174" s="53" t="s">
        <v>164</v>
      </c>
      <c r="B174" s="53"/>
      <c r="C174" s="53"/>
    </row>
    <row r="175" ht="21" spans="1:3">
      <c r="A175" s="54" t="s">
        <v>108</v>
      </c>
      <c r="B175" s="54" t="s">
        <v>173</v>
      </c>
      <c r="C175" s="55" t="s">
        <v>15</v>
      </c>
    </row>
    <row r="176" ht="42" spans="1:3">
      <c r="A176" s="33">
        <v>1</v>
      </c>
      <c r="B176" s="45" t="s">
        <v>265</v>
      </c>
      <c r="C176" s="46" t="s">
        <v>227</v>
      </c>
    </row>
    <row r="177" ht="42" spans="1:3">
      <c r="A177" s="33">
        <v>2</v>
      </c>
      <c r="B177" s="27" t="s">
        <v>192</v>
      </c>
      <c r="C177" s="44" t="s">
        <v>21</v>
      </c>
    </row>
    <row r="178" ht="42" spans="1:3">
      <c r="A178" s="33">
        <v>3</v>
      </c>
      <c r="B178" s="45" t="s">
        <v>266</v>
      </c>
      <c r="C178" s="44" t="s">
        <v>21</v>
      </c>
    </row>
    <row r="179" ht="42" spans="1:3">
      <c r="A179" s="33">
        <v>4</v>
      </c>
      <c r="B179" s="27" t="s">
        <v>252</v>
      </c>
      <c r="C179" s="44" t="s">
        <v>21</v>
      </c>
    </row>
    <row r="180" ht="42" spans="1:3">
      <c r="A180" s="33">
        <v>5</v>
      </c>
      <c r="B180" s="27" t="s">
        <v>254</v>
      </c>
      <c r="C180" s="44" t="s">
        <v>21</v>
      </c>
    </row>
    <row r="181" ht="42" spans="1:4">
      <c r="A181" s="33">
        <v>6</v>
      </c>
      <c r="B181" s="45" t="s">
        <v>245</v>
      </c>
      <c r="C181" s="44" t="s">
        <v>21</v>
      </c>
      <c r="D181" t="s">
        <v>216</v>
      </c>
    </row>
    <row r="182" ht="21" spans="1:3">
      <c r="A182" s="33">
        <v>7</v>
      </c>
      <c r="B182" s="45" t="s">
        <v>248</v>
      </c>
      <c r="C182" s="44" t="s">
        <v>21</v>
      </c>
    </row>
    <row r="183" ht="63" spans="1:3">
      <c r="A183" s="33">
        <v>8</v>
      </c>
      <c r="B183" s="45" t="s">
        <v>267</v>
      </c>
      <c r="C183" s="28" t="s">
        <v>26</v>
      </c>
    </row>
    <row r="184" ht="42" spans="1:4">
      <c r="A184" s="33">
        <v>9</v>
      </c>
      <c r="B184" s="27" t="s">
        <v>230</v>
      </c>
      <c r="C184" s="44" t="s">
        <v>21</v>
      </c>
      <c r="D184" t="s">
        <v>216</v>
      </c>
    </row>
    <row r="185" ht="42" spans="1:4">
      <c r="A185" s="33">
        <v>10</v>
      </c>
      <c r="B185" s="45" t="s">
        <v>265</v>
      </c>
      <c r="C185" s="44" t="s">
        <v>21</v>
      </c>
      <c r="D185" t="s">
        <v>216</v>
      </c>
    </row>
    <row r="186" ht="42" spans="1:4">
      <c r="A186" s="33">
        <v>11</v>
      </c>
      <c r="B186" s="27" t="s">
        <v>268</v>
      </c>
      <c r="C186" s="44" t="s">
        <v>21</v>
      </c>
      <c r="D186" t="s">
        <v>216</v>
      </c>
    </row>
    <row r="187" ht="21" spans="1:3">
      <c r="A187" s="56" t="s">
        <v>48</v>
      </c>
      <c r="B187" s="56"/>
      <c r="C187" s="56"/>
    </row>
    <row r="188" ht="42" spans="1:3">
      <c r="A188" s="33">
        <v>11</v>
      </c>
      <c r="B188" s="27" t="s">
        <v>269</v>
      </c>
      <c r="C188" s="57" t="s">
        <v>67</v>
      </c>
    </row>
    <row r="189" ht="21" spans="1:3">
      <c r="A189" s="33">
        <v>12</v>
      </c>
      <c r="B189" s="27" t="s">
        <v>270</v>
      </c>
      <c r="C189" s="29" t="s">
        <v>21</v>
      </c>
    </row>
    <row r="190" ht="42" spans="1:3">
      <c r="A190" s="33">
        <v>13</v>
      </c>
      <c r="B190" s="27" t="s">
        <v>271</v>
      </c>
      <c r="C190" s="29" t="s">
        <v>21</v>
      </c>
    </row>
    <row r="191" ht="21" spans="1:3">
      <c r="A191" s="33"/>
      <c r="C191" s="45"/>
    </row>
    <row r="192" ht="21" spans="1:3">
      <c r="A192" s="33">
        <v>14</v>
      </c>
      <c r="B192" s="27" t="s">
        <v>272</v>
      </c>
      <c r="C192" s="27" t="s">
        <v>208</v>
      </c>
    </row>
    <row r="193" ht="42" spans="1:3">
      <c r="A193" s="33">
        <v>15</v>
      </c>
      <c r="B193" s="45" t="s">
        <v>204</v>
      </c>
      <c r="C193" s="27" t="s">
        <v>273</v>
      </c>
    </row>
    <row r="194" ht="21" spans="1:3">
      <c r="A194" s="33">
        <v>16</v>
      </c>
      <c r="B194" s="33" t="s">
        <v>190</v>
      </c>
      <c r="C194" s="27" t="s">
        <v>274</v>
      </c>
    </row>
    <row r="195" ht="21" spans="1:3">
      <c r="A195" s="33">
        <v>17</v>
      </c>
      <c r="B195" s="33" t="s">
        <v>207</v>
      </c>
      <c r="C195" s="27" t="s">
        <v>274</v>
      </c>
    </row>
    <row r="196" ht="42" spans="1:3">
      <c r="A196" s="33">
        <v>18</v>
      </c>
      <c r="B196" s="45" t="s">
        <v>209</v>
      </c>
      <c r="C196" s="27" t="s">
        <v>275</v>
      </c>
    </row>
    <row r="197" ht="21" spans="1:3">
      <c r="A197" s="33">
        <v>19</v>
      </c>
      <c r="B197" s="33" t="s">
        <v>183</v>
      </c>
      <c r="C197" s="27" t="s">
        <v>276</v>
      </c>
    </row>
    <row r="198" ht="42" spans="1:3">
      <c r="A198" s="33">
        <v>20</v>
      </c>
      <c r="B198" s="31" t="s">
        <v>211</v>
      </c>
      <c r="C198" s="27" t="s">
        <v>277</v>
      </c>
    </row>
    <row r="199" ht="21" spans="1:3">
      <c r="A199" s="33">
        <v>21</v>
      </c>
      <c r="B199" s="27" t="s">
        <v>236</v>
      </c>
      <c r="C199" s="27" t="s">
        <v>234</v>
      </c>
    </row>
    <row r="200" ht="42" spans="1:3">
      <c r="A200" s="33">
        <v>22</v>
      </c>
      <c r="B200" s="27" t="s">
        <v>278</v>
      </c>
      <c r="C200" s="27" t="s">
        <v>273</v>
      </c>
    </row>
    <row r="201" ht="21" spans="1:3">
      <c r="A201" s="33"/>
      <c r="B201" s="33"/>
      <c r="C201" s="27"/>
    </row>
    <row r="202" ht="21" spans="1:3">
      <c r="A202" s="4" t="s">
        <v>279</v>
      </c>
      <c r="B202" s="4"/>
      <c r="C202" s="4"/>
    </row>
    <row r="203" ht="21" spans="1:3">
      <c r="A203" s="40" t="s">
        <v>171</v>
      </c>
      <c r="B203" s="21" t="s">
        <v>222</v>
      </c>
      <c r="C203" s="21"/>
    </row>
    <row r="204" ht="21" spans="1:3">
      <c r="A204" s="53" t="s">
        <v>164</v>
      </c>
      <c r="B204" s="53"/>
      <c r="C204" s="53"/>
    </row>
    <row r="205" ht="21" spans="1:3">
      <c r="A205" s="54" t="s">
        <v>108</v>
      </c>
      <c r="B205" s="54" t="s">
        <v>173</v>
      </c>
      <c r="C205" s="55" t="s">
        <v>15</v>
      </c>
    </row>
    <row r="206" ht="42" spans="1:3">
      <c r="A206" s="33">
        <v>1</v>
      </c>
      <c r="B206" s="45" t="s">
        <v>265</v>
      </c>
      <c r="C206" s="44" t="s">
        <v>21</v>
      </c>
    </row>
    <row r="207" ht="63" spans="1:3">
      <c r="A207" s="33">
        <v>2</v>
      </c>
      <c r="B207" s="45" t="s">
        <v>267</v>
      </c>
      <c r="C207" s="44" t="s">
        <v>21</v>
      </c>
    </row>
    <row r="208" ht="63" spans="1:3">
      <c r="A208" s="33">
        <v>3</v>
      </c>
      <c r="B208" s="27" t="s">
        <v>280</v>
      </c>
      <c r="C208" s="28" t="s">
        <v>26</v>
      </c>
    </row>
    <row r="209" ht="42" spans="1:3">
      <c r="A209" s="33">
        <v>4</v>
      </c>
      <c r="B209" s="27" t="s">
        <v>281</v>
      </c>
      <c r="C209" s="28" t="s">
        <v>26</v>
      </c>
    </row>
    <row r="210" ht="21" spans="1:3">
      <c r="A210" s="33">
        <v>5</v>
      </c>
      <c r="B210" s="27" t="s">
        <v>282</v>
      </c>
      <c r="C210" s="28" t="s">
        <v>26</v>
      </c>
    </row>
    <row r="211" ht="42" spans="1:3">
      <c r="A211" s="33">
        <v>6</v>
      </c>
      <c r="B211" s="27" t="s">
        <v>66</v>
      </c>
      <c r="C211" s="28" t="s">
        <v>26</v>
      </c>
    </row>
    <row r="212" ht="42" spans="1:3">
      <c r="A212" s="33">
        <v>7</v>
      </c>
      <c r="B212" s="27" t="s">
        <v>269</v>
      </c>
      <c r="C212" s="44" t="s">
        <v>21</v>
      </c>
    </row>
    <row r="213" ht="42" spans="1:3">
      <c r="A213" s="33">
        <v>8</v>
      </c>
      <c r="B213" s="27" t="s">
        <v>283</v>
      </c>
      <c r="C213" s="44" t="s">
        <v>21</v>
      </c>
    </row>
    <row r="214" ht="42" spans="1:3">
      <c r="A214" s="33">
        <v>9</v>
      </c>
      <c r="B214" s="27" t="s">
        <v>284</v>
      </c>
      <c r="C214" s="44" t="s">
        <v>21</v>
      </c>
    </row>
    <row r="215" ht="21" spans="1:4">
      <c r="A215" s="33">
        <v>10</v>
      </c>
      <c r="B215" s="45" t="s">
        <v>285</v>
      </c>
      <c r="C215" s="44" t="s">
        <v>21</v>
      </c>
      <c r="D215" t="s">
        <v>216</v>
      </c>
    </row>
    <row r="216" ht="21" spans="1:4">
      <c r="A216" s="33">
        <v>11</v>
      </c>
      <c r="B216" s="27" t="s">
        <v>286</v>
      </c>
      <c r="C216" s="44" t="s">
        <v>21</v>
      </c>
      <c r="D216" t="s">
        <v>216</v>
      </c>
    </row>
    <row r="217" ht="42" spans="1:4">
      <c r="A217" s="33">
        <v>12</v>
      </c>
      <c r="B217" s="27" t="s">
        <v>287</v>
      </c>
      <c r="C217" s="47" t="s">
        <v>231</v>
      </c>
      <c r="D217" t="s">
        <v>216</v>
      </c>
    </row>
    <row r="218" ht="21" spans="1:3">
      <c r="A218" s="56" t="s">
        <v>48</v>
      </c>
      <c r="B218" s="56"/>
      <c r="C218" s="56"/>
    </row>
    <row r="219" ht="21" spans="1:3">
      <c r="A219" s="33">
        <v>13</v>
      </c>
      <c r="B219" s="33" t="s">
        <v>288</v>
      </c>
      <c r="C219" s="44" t="s">
        <v>21</v>
      </c>
    </row>
    <row r="220" ht="21" spans="1:3">
      <c r="A220" s="33">
        <v>14</v>
      </c>
      <c r="B220" s="27" t="s">
        <v>289</v>
      </c>
      <c r="C220" s="57" t="s">
        <v>67</v>
      </c>
    </row>
    <row r="221" ht="42" spans="1:4">
      <c r="A221" s="33">
        <v>15</v>
      </c>
      <c r="B221" s="27" t="s">
        <v>290</v>
      </c>
      <c r="C221" s="44" t="s">
        <v>21</v>
      </c>
      <c r="D221" t="s">
        <v>216</v>
      </c>
    </row>
    <row r="222" ht="42" spans="1:4">
      <c r="A222" s="33">
        <v>16</v>
      </c>
      <c r="B222" s="27" t="s">
        <v>291</v>
      </c>
      <c r="C222" s="44" t="s">
        <v>21</v>
      </c>
      <c r="D222" t="s">
        <v>216</v>
      </c>
    </row>
    <row r="223" ht="42" spans="1:4">
      <c r="A223" s="33">
        <v>17</v>
      </c>
      <c r="B223" s="27" t="s">
        <v>292</v>
      </c>
      <c r="C223" s="44" t="s">
        <v>21</v>
      </c>
      <c r="D223" t="s">
        <v>216</v>
      </c>
    </row>
    <row r="224" ht="42" spans="1:4">
      <c r="A224" s="33">
        <v>18</v>
      </c>
      <c r="B224" s="27" t="s">
        <v>293</v>
      </c>
      <c r="C224" s="44" t="s">
        <v>21</v>
      </c>
      <c r="D224" t="s">
        <v>216</v>
      </c>
    </row>
    <row r="225" ht="21" spans="1:1">
      <c r="A225" s="58"/>
    </row>
    <row r="226" ht="21" spans="1:4">
      <c r="A226" s="33">
        <v>19</v>
      </c>
      <c r="B226" s="27" t="s">
        <v>233</v>
      </c>
      <c r="C226" s="27" t="s">
        <v>273</v>
      </c>
      <c r="D226" s="3"/>
    </row>
    <row r="227" ht="42" spans="1:4">
      <c r="A227" s="33">
        <v>20</v>
      </c>
      <c r="B227" s="45" t="s">
        <v>204</v>
      </c>
      <c r="C227" s="27" t="s">
        <v>294</v>
      </c>
      <c r="D227" s="3"/>
    </row>
    <row r="228" ht="21" spans="1:4">
      <c r="A228" s="33">
        <v>21</v>
      </c>
      <c r="B228" s="33" t="s">
        <v>190</v>
      </c>
      <c r="C228" s="27" t="s">
        <v>295</v>
      </c>
      <c r="D228" s="3"/>
    </row>
    <row r="229" ht="21" spans="1:4">
      <c r="A229" s="33">
        <v>22</v>
      </c>
      <c r="B229" s="33" t="s">
        <v>207</v>
      </c>
      <c r="C229" s="27" t="s">
        <v>296</v>
      </c>
      <c r="D229" s="3"/>
    </row>
    <row r="230" ht="42" spans="1:4">
      <c r="A230" s="33">
        <v>23</v>
      </c>
      <c r="B230" s="45" t="s">
        <v>209</v>
      </c>
      <c r="C230" s="27" t="s">
        <v>297</v>
      </c>
      <c r="D230" s="3"/>
    </row>
    <row r="231" ht="21" spans="1:4">
      <c r="A231" s="33">
        <v>24</v>
      </c>
      <c r="B231" s="33" t="s">
        <v>183</v>
      </c>
      <c r="C231" s="27" t="s">
        <v>298</v>
      </c>
      <c r="D231" s="3"/>
    </row>
    <row r="232" ht="42" spans="1:4">
      <c r="A232" s="33">
        <v>25</v>
      </c>
      <c r="B232" s="31" t="s">
        <v>211</v>
      </c>
      <c r="C232" s="27" t="s">
        <v>299</v>
      </c>
      <c r="D232" s="3"/>
    </row>
    <row r="233" ht="21" spans="1:3">
      <c r="A233" s="59">
        <v>26</v>
      </c>
      <c r="B233" s="27" t="s">
        <v>236</v>
      </c>
      <c r="C233" s="27" t="s">
        <v>210</v>
      </c>
    </row>
    <row r="234" ht="21" spans="1:3">
      <c r="A234" s="59">
        <v>27</v>
      </c>
      <c r="B234" s="33" t="s">
        <v>300</v>
      </c>
      <c r="C234" s="27" t="s">
        <v>206</v>
      </c>
    </row>
    <row r="235" ht="21" spans="1:3">
      <c r="A235" s="59">
        <v>28</v>
      </c>
      <c r="B235" s="33" t="s">
        <v>301</v>
      </c>
      <c r="C235" s="27" t="s">
        <v>206</v>
      </c>
    </row>
    <row r="237" ht="21" spans="1:3">
      <c r="A237" s="4" t="s">
        <v>302</v>
      </c>
      <c r="B237" s="4"/>
      <c r="C237" s="4"/>
    </row>
    <row r="238" ht="21" spans="1:3">
      <c r="A238" s="40" t="s">
        <v>171</v>
      </c>
      <c r="B238" s="21" t="s">
        <v>222</v>
      </c>
      <c r="C238" s="21"/>
    </row>
    <row r="239" ht="21" spans="1:3">
      <c r="A239" s="53" t="s">
        <v>164</v>
      </c>
      <c r="B239" s="53"/>
      <c r="C239" s="53"/>
    </row>
    <row r="240" ht="21" spans="1:3">
      <c r="A240" s="54" t="s">
        <v>108</v>
      </c>
      <c r="B240" s="54" t="s">
        <v>173</v>
      </c>
      <c r="C240" s="55" t="s">
        <v>15</v>
      </c>
    </row>
    <row r="241" ht="63" spans="1:3">
      <c r="A241" s="33">
        <v>1</v>
      </c>
      <c r="B241" s="27" t="s">
        <v>280</v>
      </c>
      <c r="C241" s="44" t="s">
        <v>21</v>
      </c>
    </row>
    <row r="242" ht="42" spans="1:3">
      <c r="A242" s="33">
        <v>2</v>
      </c>
      <c r="B242" s="27" t="s">
        <v>281</v>
      </c>
      <c r="C242" s="28" t="s">
        <v>26</v>
      </c>
    </row>
    <row r="243" ht="21" spans="1:4">
      <c r="A243" s="33">
        <v>3</v>
      </c>
      <c r="B243" s="27" t="s">
        <v>282</v>
      </c>
      <c r="C243" s="44" t="s">
        <v>21</v>
      </c>
      <c r="D243" t="s">
        <v>303</v>
      </c>
    </row>
    <row r="244" ht="42" spans="1:3">
      <c r="A244" s="33">
        <v>4</v>
      </c>
      <c r="B244" s="27" t="s">
        <v>66</v>
      </c>
      <c r="C244" s="28" t="s">
        <v>26</v>
      </c>
    </row>
    <row r="245" ht="21" spans="1:3">
      <c r="A245" s="33">
        <v>5</v>
      </c>
      <c r="B245" s="27" t="s">
        <v>224</v>
      </c>
      <c r="C245" s="44" t="s">
        <v>21</v>
      </c>
    </row>
    <row r="246" ht="21" spans="1:3">
      <c r="A246" s="33">
        <v>6</v>
      </c>
      <c r="B246" s="27" t="s">
        <v>289</v>
      </c>
      <c r="C246" s="44" t="s">
        <v>21</v>
      </c>
    </row>
    <row r="247" ht="42" spans="1:3">
      <c r="A247" s="33">
        <v>7</v>
      </c>
      <c r="B247" s="27" t="s">
        <v>290</v>
      </c>
      <c r="C247" s="44" t="s">
        <v>21</v>
      </c>
    </row>
    <row r="248" ht="42" spans="1:3">
      <c r="A248" s="33">
        <v>8</v>
      </c>
      <c r="B248" s="27" t="s">
        <v>291</v>
      </c>
      <c r="C248" s="46" t="s">
        <v>227</v>
      </c>
    </row>
    <row r="249" ht="42" spans="1:3">
      <c r="A249" s="33">
        <v>9</v>
      </c>
      <c r="B249" s="27" t="s">
        <v>293</v>
      </c>
      <c r="C249" s="44" t="s">
        <v>21</v>
      </c>
    </row>
    <row r="250" ht="42" spans="1:3">
      <c r="A250" s="33">
        <v>10</v>
      </c>
      <c r="B250" s="27" t="s">
        <v>304</v>
      </c>
      <c r="C250" s="46" t="s">
        <v>227</v>
      </c>
    </row>
    <row r="251" ht="42" spans="1:3">
      <c r="A251" s="33">
        <v>11</v>
      </c>
      <c r="B251" s="27" t="s">
        <v>305</v>
      </c>
      <c r="C251" s="44" t="s">
        <v>21</v>
      </c>
    </row>
    <row r="252" ht="42" spans="1:4">
      <c r="A252" s="33">
        <v>12</v>
      </c>
      <c r="B252" s="27" t="s">
        <v>287</v>
      </c>
      <c r="C252" s="47" t="s">
        <v>231</v>
      </c>
      <c r="D252" t="s">
        <v>216</v>
      </c>
    </row>
    <row r="253" ht="21" spans="1:3">
      <c r="A253" s="56" t="s">
        <v>48</v>
      </c>
      <c r="B253" s="56"/>
      <c r="C253" s="56"/>
    </row>
    <row r="254" ht="21" spans="1:3">
      <c r="A254" s="33">
        <v>13</v>
      </c>
      <c r="B254" s="27" t="s">
        <v>285</v>
      </c>
      <c r="C254" s="57" t="s">
        <v>67</v>
      </c>
    </row>
    <row r="255" ht="21" spans="1:4">
      <c r="A255" s="33">
        <v>14</v>
      </c>
      <c r="B255" s="27" t="s">
        <v>306</v>
      </c>
      <c r="C255" s="44" t="s">
        <v>21</v>
      </c>
      <c r="D255" t="s">
        <v>303</v>
      </c>
    </row>
    <row r="256" ht="21" spans="1:3">
      <c r="A256" s="33">
        <v>15</v>
      </c>
      <c r="B256" s="27" t="s">
        <v>307</v>
      </c>
      <c r="C256" s="28" t="s">
        <v>26</v>
      </c>
    </row>
    <row r="257" ht="42" spans="1:3">
      <c r="A257" s="33">
        <v>16</v>
      </c>
      <c r="B257" s="27" t="s">
        <v>308</v>
      </c>
      <c r="C257" s="44" t="s">
        <v>21</v>
      </c>
    </row>
    <row r="258" ht="42" spans="1:4">
      <c r="A258" s="33">
        <v>17</v>
      </c>
      <c r="B258" s="27" t="s">
        <v>309</v>
      </c>
      <c r="C258" s="44" t="s">
        <v>21</v>
      </c>
      <c r="D258" t="s">
        <v>216</v>
      </c>
    </row>
    <row r="259" ht="21" spans="1:2">
      <c r="A259" s="33"/>
      <c r="B259" s="27"/>
    </row>
    <row r="260" ht="42" spans="1:3">
      <c r="A260" s="33">
        <v>18</v>
      </c>
      <c r="B260" s="45" t="s">
        <v>204</v>
      </c>
      <c r="C260" s="27" t="s">
        <v>310</v>
      </c>
    </row>
    <row r="261" ht="21" spans="1:3">
      <c r="A261" s="33">
        <v>19</v>
      </c>
      <c r="B261" s="33" t="s">
        <v>190</v>
      </c>
      <c r="C261" s="27" t="s">
        <v>311</v>
      </c>
    </row>
    <row r="262" ht="21" spans="1:3">
      <c r="A262" s="33">
        <v>20</v>
      </c>
      <c r="B262" s="33" t="s">
        <v>207</v>
      </c>
      <c r="C262" s="27" t="s">
        <v>312</v>
      </c>
    </row>
    <row r="263" ht="42" spans="1:3">
      <c r="A263" s="33">
        <v>21</v>
      </c>
      <c r="B263" s="45" t="s">
        <v>209</v>
      </c>
      <c r="C263" s="27" t="s">
        <v>313</v>
      </c>
    </row>
    <row r="264" ht="21" spans="1:3">
      <c r="A264" s="33">
        <v>22</v>
      </c>
      <c r="B264" s="33" t="s">
        <v>183</v>
      </c>
      <c r="C264" s="27" t="s">
        <v>294</v>
      </c>
    </row>
    <row r="265" ht="42" spans="1:3">
      <c r="A265" s="33">
        <v>23</v>
      </c>
      <c r="B265" s="31" t="s">
        <v>211</v>
      </c>
      <c r="C265" s="27" t="s">
        <v>208</v>
      </c>
    </row>
    <row r="266" ht="21" spans="1:3">
      <c r="A266" s="33">
        <v>24</v>
      </c>
      <c r="B266" s="27" t="s">
        <v>236</v>
      </c>
      <c r="C266" s="27" t="s">
        <v>263</v>
      </c>
    </row>
    <row r="267" ht="21" spans="1:3">
      <c r="A267" s="33">
        <v>25</v>
      </c>
      <c r="B267" s="27" t="s">
        <v>314</v>
      </c>
      <c r="C267" s="27" t="s">
        <v>206</v>
      </c>
    </row>
    <row r="270" ht="21" spans="1:3">
      <c r="A270" s="4" t="s">
        <v>315</v>
      </c>
      <c r="B270" s="4"/>
      <c r="C270" s="4"/>
    </row>
    <row r="271" ht="21" spans="1:3">
      <c r="A271" s="40" t="s">
        <v>171</v>
      </c>
      <c r="B271" s="21" t="s">
        <v>316</v>
      </c>
      <c r="C271" s="21"/>
    </row>
    <row r="272" ht="21" spans="1:3">
      <c r="A272" s="53" t="s">
        <v>164</v>
      </c>
      <c r="B272" s="53"/>
      <c r="C272" s="53"/>
    </row>
    <row r="273" ht="21" spans="1:3">
      <c r="A273" s="54" t="s">
        <v>108</v>
      </c>
      <c r="B273" s="54" t="s">
        <v>173</v>
      </c>
      <c r="C273" s="55" t="s">
        <v>15</v>
      </c>
    </row>
    <row r="274" ht="21" spans="1:2">
      <c r="A274" s="33">
        <v>1</v>
      </c>
      <c r="B274" s="27" t="s">
        <v>317</v>
      </c>
    </row>
    <row r="275" ht="21" spans="1:2">
      <c r="A275" s="33">
        <v>2</v>
      </c>
      <c r="B275" s="27" t="s">
        <v>318</v>
      </c>
    </row>
    <row r="276" ht="21" spans="1:2">
      <c r="A276" s="33">
        <v>3</v>
      </c>
      <c r="B276" s="27" t="s">
        <v>319</v>
      </c>
    </row>
    <row r="277" ht="42" spans="1:2">
      <c r="A277" s="33">
        <v>4</v>
      </c>
      <c r="B277" s="27" t="s">
        <v>281</v>
      </c>
    </row>
    <row r="278" ht="21" spans="1:2">
      <c r="A278" s="33">
        <v>5</v>
      </c>
      <c r="B278" s="27" t="s">
        <v>307</v>
      </c>
    </row>
    <row r="279" ht="42" spans="1:2">
      <c r="A279" s="33">
        <v>6</v>
      </c>
      <c r="B279" s="27" t="s">
        <v>304</v>
      </c>
    </row>
    <row r="280" ht="42" spans="1:2">
      <c r="A280" s="33">
        <v>7</v>
      </c>
      <c r="B280" s="27" t="s">
        <v>320</v>
      </c>
    </row>
    <row r="281" ht="21" spans="1:2">
      <c r="A281" s="33">
        <v>8</v>
      </c>
      <c r="B281" s="27" t="s">
        <v>321</v>
      </c>
    </row>
    <row r="282" ht="21" spans="1:4">
      <c r="A282" s="33">
        <v>9</v>
      </c>
      <c r="B282" s="27" t="s">
        <v>285</v>
      </c>
      <c r="C282"/>
      <c r="D282" t="s">
        <v>322</v>
      </c>
    </row>
    <row r="283" ht="21" spans="1:2">
      <c r="A283" s="33">
        <v>10</v>
      </c>
      <c r="B283" s="27" t="s">
        <v>282</v>
      </c>
    </row>
    <row r="284" ht="42" spans="1:4">
      <c r="A284" s="33">
        <v>11</v>
      </c>
      <c r="B284" s="27" t="s">
        <v>323</v>
      </c>
      <c r="C284"/>
      <c r="D284" t="s">
        <v>216</v>
      </c>
    </row>
    <row r="285" ht="42" spans="1:2">
      <c r="A285" s="33">
        <v>12</v>
      </c>
      <c r="B285" s="45" t="s">
        <v>204</v>
      </c>
    </row>
    <row r="286" ht="21" spans="1:2">
      <c r="A286" s="33">
        <v>13</v>
      </c>
      <c r="B286" s="33" t="s">
        <v>190</v>
      </c>
    </row>
    <row r="287" ht="42" spans="1:2">
      <c r="A287" s="33">
        <v>14</v>
      </c>
      <c r="B287" s="33" t="s">
        <v>207</v>
      </c>
    </row>
    <row r="288" ht="42" spans="1:2">
      <c r="A288" s="33">
        <v>15</v>
      </c>
      <c r="B288" s="45" t="s">
        <v>209</v>
      </c>
    </row>
    <row r="289" ht="21" spans="1:3">
      <c r="A289" s="33">
        <v>16</v>
      </c>
      <c r="B289" s="33" t="s">
        <v>183</v>
      </c>
      <c r="C289" s="27"/>
    </row>
    <row r="290" ht="42" spans="1:3">
      <c r="A290" s="33">
        <v>17</v>
      </c>
      <c r="B290" s="31" t="s">
        <v>211</v>
      </c>
      <c r="C290" s="27"/>
    </row>
    <row r="291" ht="21" spans="1:3">
      <c r="A291" s="33">
        <v>18</v>
      </c>
      <c r="B291" s="27" t="s">
        <v>236</v>
      </c>
      <c r="C291" s="27"/>
    </row>
    <row r="292" ht="21" spans="1:3">
      <c r="A292" s="33">
        <v>19</v>
      </c>
      <c r="B292" s="27" t="s">
        <v>314</v>
      </c>
      <c r="C292" s="27"/>
    </row>
    <row r="293" ht="21" spans="1:3">
      <c r="A293" s="33"/>
      <c r="B293" s="60"/>
      <c r="C293" s="27"/>
    </row>
    <row r="294" ht="21" spans="1:3">
      <c r="A294" s="33"/>
      <c r="B294" s="60"/>
      <c r="C294" s="27"/>
    </row>
    <row r="295" ht="21" spans="1:3">
      <c r="A295" s="33"/>
      <c r="B295" s="60"/>
      <c r="C295" s="27"/>
    </row>
    <row r="296" ht="21" spans="1:3">
      <c r="A296" s="33"/>
      <c r="B296" s="60"/>
      <c r="C296" s="27"/>
    </row>
  </sheetData>
  <mergeCells count="35">
    <mergeCell ref="A1:B1"/>
    <mergeCell ref="A7:C7"/>
    <mergeCell ref="B8:C8"/>
    <mergeCell ref="A9:C9"/>
    <mergeCell ref="A34:C34"/>
    <mergeCell ref="B35:C35"/>
    <mergeCell ref="A36:C36"/>
    <mergeCell ref="A52:C52"/>
    <mergeCell ref="A67:C67"/>
    <mergeCell ref="B68:C68"/>
    <mergeCell ref="A69:C69"/>
    <mergeCell ref="A86:C86"/>
    <mergeCell ref="A97:C97"/>
    <mergeCell ref="B98:C98"/>
    <mergeCell ref="A99:C99"/>
    <mergeCell ref="A121:C121"/>
    <mergeCell ref="A140:C140"/>
    <mergeCell ref="B141:C141"/>
    <mergeCell ref="A142:C142"/>
    <mergeCell ref="A155:C155"/>
    <mergeCell ref="A172:C172"/>
    <mergeCell ref="B173:C173"/>
    <mergeCell ref="A174:C174"/>
    <mergeCell ref="A187:C187"/>
    <mergeCell ref="A202:C202"/>
    <mergeCell ref="B203:C203"/>
    <mergeCell ref="A204:C204"/>
    <mergeCell ref="A218:C218"/>
    <mergeCell ref="A237:C237"/>
    <mergeCell ref="B238:C238"/>
    <mergeCell ref="A239:C239"/>
    <mergeCell ref="A253:C253"/>
    <mergeCell ref="A270:C270"/>
    <mergeCell ref="B271:C271"/>
    <mergeCell ref="A272:C272"/>
  </mergeCells>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D0FD509-FAA6-490F-8E99-57602ADB216E}">
  <ds:schemaRefs/>
</ds:datastoreItem>
</file>

<file path=customXml/itemProps2.xml><?xml version="1.0" encoding="utf-8"?>
<ds:datastoreItem xmlns:ds="http://schemas.openxmlformats.org/officeDocument/2006/customXml" ds:itemID="{16A2ABA2-2AE7-458F-84A6-54746C92ACFB}">
  <ds:schemaRefs/>
</ds:datastoreItem>
</file>

<file path=customXml/itemProps3.xml><?xml version="1.0" encoding="utf-8"?>
<ds:datastoreItem xmlns:ds="http://schemas.openxmlformats.org/officeDocument/2006/customXml" ds:itemID="{78CDF409-87B8-4BD3-A7A0-FA31B09DB512}">
  <ds:schemaRefs/>
</ds:datastoreItem>
</file>

<file path=docProps/app.xml><?xml version="1.0" encoding="utf-8"?>
<Properties xmlns="http://schemas.openxmlformats.org/officeDocument/2006/extended-properties" xmlns:vt="http://schemas.openxmlformats.org/officeDocument/2006/docPropsVTypes">
  <Template>TM55723235</Template>
  <Application>Microsoft Excel</Application>
  <HeadingPairs>
    <vt:vector size="2" baseType="variant">
      <vt:variant>
        <vt:lpstr>工作表</vt:lpstr>
      </vt:variant>
      <vt:variant>
        <vt:i4>6</vt:i4>
      </vt:variant>
    </vt:vector>
  </HeadingPairs>
  <TitlesOfParts>
    <vt:vector size="6" baseType="lpstr">
      <vt:lpstr>Development 7.5.11 Gantt Chart</vt:lpstr>
      <vt:lpstr>Testing 7.5.11 Gantt Chart</vt:lpstr>
      <vt:lpstr>7.5.11 Points</vt:lpstr>
      <vt:lpstr>ExeTestingPoints</vt:lpstr>
      <vt:lpstr>Sheet2</vt:lpstr>
      <vt:lpstr>TestingWeeklyPlanning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cmtesting01</cp:lastModifiedBy>
  <dcterms:created xsi:type="dcterms:W3CDTF">2023-01-31T06:46:00Z</dcterms:created>
  <dcterms:modified xsi:type="dcterms:W3CDTF">2023-10-16T06:43:47Z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KSOProductBuildVer">
    <vt:lpwstr>1033-10.2.0.7646</vt:lpwstr>
  </property>
</Properties>
</file>